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tp_rozpocty\Chal - nabídky ostatní\pro IRBOS\Vrchlabí podchycení\"/>
    </mc:Choice>
  </mc:AlternateContent>
  <bookViews>
    <workbookView xWindow="0" yWindow="0" windowWidth="0" windowHeight="0"/>
  </bookViews>
  <sheets>
    <sheet name="Rekapitulace stavby" sheetId="1" r:id="rId1"/>
    <sheet name="01 - Prozatímní podepření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Prozatímní podepření...'!$C$120:$K$201</definedName>
    <definedName name="_xlnm.Print_Area" localSheetId="1">'01 - Prozatímní podepření...'!$C$4:$J$76,'01 - Prozatímní podepření...'!$C$82:$J$102,'01 - Prozatímní podepření...'!$C$108:$J$201</definedName>
    <definedName name="_xlnm.Print_Titles" localSheetId="1">'01 - Prozatímní podepření...'!$120:$120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1"/>
  <c r="BH201"/>
  <c r="BG201"/>
  <c r="BF201"/>
  <c r="T201"/>
  <c r="R201"/>
  <c r="P201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68"/>
  <c r="BH168"/>
  <c r="BG168"/>
  <c r="BF168"/>
  <c r="T168"/>
  <c r="R168"/>
  <c r="P168"/>
  <c r="BI160"/>
  <c r="BH160"/>
  <c r="BG160"/>
  <c r="BF160"/>
  <c r="T160"/>
  <c r="R160"/>
  <c r="P160"/>
  <c r="BI149"/>
  <c r="BH149"/>
  <c r="BG149"/>
  <c r="BF149"/>
  <c r="T149"/>
  <c r="R149"/>
  <c r="P149"/>
  <c r="BI140"/>
  <c r="BH140"/>
  <c r="BG140"/>
  <c r="BF140"/>
  <c r="T140"/>
  <c r="R140"/>
  <c r="P140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T123"/>
  <c r="T122"/>
  <c r="R124"/>
  <c r="R123"/>
  <c r="R122"/>
  <c r="P124"/>
  <c r="P123"/>
  <c r="P122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91"/>
  <c r="J14"/>
  <c r="J12"/>
  <c r="J115"/>
  <c r="E7"/>
  <c r="E111"/>
  <c i="1" r="L90"/>
  <c r="AM90"/>
  <c r="AM89"/>
  <c r="L89"/>
  <c r="AM87"/>
  <c r="L87"/>
  <c r="L85"/>
  <c r="L84"/>
  <c i="2" r="BK201"/>
  <c r="BK183"/>
  <c r="BK181"/>
  <c r="J183"/>
  <c r="J140"/>
  <c r="BK128"/>
  <c r="BK124"/>
  <c r="BK178"/>
  <c r="J168"/>
  <c r="J160"/>
  <c i="1" r="AS94"/>
  <c i="2" r="J181"/>
  <c r="BK133"/>
  <c r="J149"/>
  <c r="J133"/>
  <c r="BK149"/>
  <c r="BK168"/>
  <c r="BK140"/>
  <c r="BK160"/>
  <c r="J124"/>
  <c r="J201"/>
  <c r="J178"/>
  <c r="J128"/>
  <c l="1" r="P127"/>
  <c r="R127"/>
  <c r="BK182"/>
  <c r="J182"/>
  <c r="J101"/>
  <c r="T127"/>
  <c r="BK127"/>
  <c r="J127"/>
  <c r="J100"/>
  <c r="P182"/>
  <c r="R182"/>
  <c r="T182"/>
  <c r="J89"/>
  <c r="J118"/>
  <c r="BE160"/>
  <c r="BE181"/>
  <c r="BK123"/>
  <c r="BK122"/>
  <c r="BE128"/>
  <c r="BE124"/>
  <c r="BE140"/>
  <c r="E85"/>
  <c r="F118"/>
  <c r="BE178"/>
  <c r="BE183"/>
  <c r="J91"/>
  <c r="BE133"/>
  <c r="F117"/>
  <c r="BE168"/>
  <c r="BE201"/>
  <c r="BE149"/>
  <c r="F34"/>
  <c i="1" r="BA95"/>
  <c r="BA94"/>
  <c r="AW94"/>
  <c r="AK30"/>
  <c i="2" r="F37"/>
  <c i="1" r="BD95"/>
  <c r="BD94"/>
  <c r="W33"/>
  <c i="2" r="F36"/>
  <c i="1" r="BC95"/>
  <c r="BC94"/>
  <c r="AY94"/>
  <c i="2" r="F35"/>
  <c i="1" r="BB95"/>
  <c r="BB94"/>
  <c r="W31"/>
  <c i="2" r="J34"/>
  <c i="1" r="AW95"/>
  <c i="2" l="1" r="T126"/>
  <c r="T121"/>
  <c r="P126"/>
  <c r="P121"/>
  <c i="1" r="AU95"/>
  <c i="2" r="R126"/>
  <c r="R121"/>
  <c r="J123"/>
  <c r="J98"/>
  <c r="J122"/>
  <c r="J97"/>
  <c r="BK126"/>
  <c r="J126"/>
  <c r="J99"/>
  <c i="1" r="W30"/>
  <c r="W32"/>
  <c i="2" r="J33"/>
  <c i="1" r="AV95"/>
  <c r="AT95"/>
  <c r="AU94"/>
  <c r="AX94"/>
  <c i="2" r="F33"/>
  <c i="1" r="AZ95"/>
  <c r="AZ94"/>
  <c r="AV94"/>
  <c r="AK29"/>
  <c i="2" l="1" r="BK121"/>
  <c r="J121"/>
  <c r="J30"/>
  <c i="1" r="AG95"/>
  <c r="AN95"/>
  <c r="W29"/>
  <c r="AT94"/>
  <c i="2" l="1" r="J96"/>
  <c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<sst xmlns="http://schemas.openxmlformats.org/spreadsheetml/2006/main">
  <si>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</si>
  <si>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</si>
  <si>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</si>
  <si>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</si>
  <si>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</si>
  <si>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{776eae4a-d4a0-4f39-8bd4-594003671338}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</si>
  <si>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</si>
  <si>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</si>
  <si>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</si>
  <si>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</si>
  <si>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</si>
  <si>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</si>
  <si>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</si>
  <si>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</si>
  <si>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</si>
  <si>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</si>
  <si>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</si>
  <si>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Přístavba a stavební úpravy dílen Horská 258, Vrchlabí</t>
  </si>
  <si>
    <t>KSO:</t>
  </si>
  <si>
    <t>CC-CZ:</t>
  </si>
  <si>
    <t>Místo:</t>
  </si>
  <si>
    <t xml:space="preserve"> </t>
  </si>
  <si>
    <t>Datum:</t>
  </si>
  <si>
    <t>26. 10. 2020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</si>
  <si>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</si>
  <si>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</si>
  <si>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</si>
  <si>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</si>
  <si>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</si>
  <si>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</si>
  <si>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</si>
  <si>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</si>
  <si>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0,01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</si>
  <si>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</si>
  <si>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</si>
  <si>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</si>
  <si>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</si>
  <si>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</si>
  <si>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</si>
  <si>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</si>
  <si>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</si>
  <si>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</si>
  <si>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</si>
  <si>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</si>
  <si>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</si>
  <si>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</si>
  <si>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</si>
  <si>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</si>
  <si>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</si>
  <si>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</si>
  <si>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</si>
  <si>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</si>
  <si>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</si>
  <si>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</si>
  <si>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</si>
  <si>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</si>
  <si>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</si>
  <si>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</si>
  <si>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</si>
  <si>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</si>
  <si>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</si>
  <si>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</si>
  <si>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</si>
  <si>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</si>
  <si>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</si>
  <si>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</si>
  <si>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</si>
  <si>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</si>
  <si>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</si>
  <si>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</si>
  <si>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</si>
  <si>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</si>
  <si>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</si>
  <si>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</si>
  <si>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</si>
  <si>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</si>
  <si>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</si>
  <si>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</si>
  <si>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</si>
  <si>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</si>
  <si>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Prozatímní podepření stropů</t>
  </si>
  <si>
    <t>STA</t>
  </si>
  <si>
    <t>1</t>
  </si>
  <si>
    <t>{bdf79bda-fb0a-492b-99dd-56eb186e5bea}</t>
  </si>
  <si>
    <t>2</t>
  </si>
  <si>
    <t>KRYCÍ LIST SOUPISU PRACÍ</t>
  </si>
  <si>
    <t>Objekt:</t>
  </si>
  <si>
    <t>01 - Prozatímní podepření stropů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</si>
  <si>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</si>
  <si>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</si>
  <si>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</si>
  <si>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</si>
  <si>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</si>
  <si>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</si>
  <si>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</si>
  <si>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</si>
  <si>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762 - Konstrukce tesařské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</si>
  <si>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</si>
  <si>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</si>
  <si>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</si>
  <si>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</si>
  <si>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</si>
  <si>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</si>
  <si>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</si>
  <si>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</si>
  <si>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</si>
  <si>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</si>
  <si>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</si>
  <si>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</si>
  <si>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</si>
  <si>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</si>
  <si>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</si>
  <si>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</si>
  <si>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</si>
  <si>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</si>
  <si>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</si>
  <si>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</si>
  <si>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950 01</t>
  </si>
  <si>
    <t>Sádrové přelepy na stávajícíhc trhlinách</t>
  </si>
  <si>
    <t>sou</t>
  </si>
  <si>
    <t>4</t>
  </si>
  <si>
    <t>-369784866</t>
  </si>
  <si>
    <t>P</t>
  </si>
  <si>
    <t>Poznámka k položce:_x000d_
před začátkem stavebních úprav na stávajících trhlinách ve vnitřních prostorech pro možnost sledování případných pohybů stavebních konstrukcí</t>
  </si>
  <si>
    <t>PSV</t>
  </si>
  <si>
    <t>Práce a dodávky PSV</t>
  </si>
  <si>
    <t>762</t>
  </si>
  <si>
    <t>Konstrukce tesařské</t>
  </si>
  <si>
    <t>762332532</t>
  </si>
  <si>
    <t>Montáž vázaných kcí krovů pravidelných z řeziva hoblovaného průřezové plochy do 224 cm2</t>
  </si>
  <si>
    <t>m</t>
  </si>
  <si>
    <t>16</t>
  </si>
  <si>
    <t>1894929134</t>
  </si>
  <si>
    <t>VV</t>
  </si>
  <si>
    <t>"pásky"</t>
  </si>
  <si>
    <t>"1pp" 1,05*(2+2+4)</t>
  </si>
  <si>
    <t>"1np" 1,5*(10+2+2+4+2)</t>
  </si>
  <si>
    <t>Součet</t>
  </si>
  <si>
    <t>3</t>
  </si>
  <si>
    <t>M</t>
  </si>
  <si>
    <t>60512130</t>
  </si>
  <si>
    <t>hranol stavební řezivo průřezu do 224cm2 do dl 6m</t>
  </si>
  <si>
    <t>m3</t>
  </si>
  <si>
    <t>32</t>
  </si>
  <si>
    <t>285606951</t>
  </si>
  <si>
    <t>Poznámka k položce:_x000d_
dřevo min. C24 o vlhkosti maximálně 12%</t>
  </si>
  <si>
    <t>"1pp" 1,05*(2+2+4)*0,12*0,12</t>
  </si>
  <si>
    <t>"1np" 1,5*(10+2+2+4+2)*0,12*0,12</t>
  </si>
  <si>
    <t>0,553*1,1 'Přepočtené koeficientem množství</t>
  </si>
  <si>
    <t>762332533</t>
  </si>
  <si>
    <t>Montáž vázaných kcí krovů pravidelných z řeziva hoblovaného průřezové plochy do 288 cm2</t>
  </si>
  <si>
    <t>-608815812</t>
  </si>
  <si>
    <t>"sloupky"</t>
  </si>
  <si>
    <t xml:space="preserve">"1pp" </t>
  </si>
  <si>
    <t>2,1*(2+2+3+3)</t>
  </si>
  <si>
    <t>1,9*5</t>
  </si>
  <si>
    <t>2,1*(2+3+2)</t>
  </si>
  <si>
    <t>"1np"</t>
  </si>
  <si>
    <t>3,4*(6+2+2+3+4+2)</t>
  </si>
  <si>
    <t>5</t>
  </si>
  <si>
    <t>60512135</t>
  </si>
  <si>
    <t>hranol stavební řezivo průřezu do 288cm2 do dl 6m</t>
  </si>
  <si>
    <t>-1161005075</t>
  </si>
  <si>
    <t>2,1*(2+2+3+3)*0,16*0,16</t>
  </si>
  <si>
    <t>1,9*5*0,16*0,16</t>
  </si>
  <si>
    <t>2,1*(2+3+2)*0,16*0,16</t>
  </si>
  <si>
    <t>3,4*(6+2+2+3+4+2)*0,16*0,16</t>
  </si>
  <si>
    <t>2,811*1,1 'Přepočtené koeficientem množství</t>
  </si>
  <si>
    <t>6</t>
  </si>
  <si>
    <t>762332534</t>
  </si>
  <si>
    <t>Montáž vázaných kcí krovů pravidelných z řeziva hoblovaného průřezové plochy do 450 cm2</t>
  </si>
  <si>
    <t>1829206475</t>
  </si>
  <si>
    <t>"roznášecí polštáře"</t>
  </si>
  <si>
    <t>"1pp" 0,8*(2+2+3+5+3+5+2)</t>
  </si>
  <si>
    <t>"1np" 0,8*(6+3+4+6)</t>
  </si>
  <si>
    <t>"trámy pod stropem"</t>
  </si>
  <si>
    <t>"1pp" 2,5*2+6,4+4,6+9,0</t>
  </si>
  <si>
    <t>"1np" 15,6+3,3+2,3+5,2+8,9+3,66</t>
  </si>
  <si>
    <t>7</t>
  </si>
  <si>
    <t>60512140</t>
  </si>
  <si>
    <t>hranol stavební řezivo průřezu do 450cm2 do dl 6m</t>
  </si>
  <si>
    <t>-249206491</t>
  </si>
  <si>
    <t>"1pp" 0,8*(2+2+3+5+3+5+2)*0,18*0,18</t>
  </si>
  <si>
    <t>"1np" 0,8*(6+3+4+6)*0,18*0,18</t>
  </si>
  <si>
    <t>"1pp" (2,5*2+6,4+4,6+9,0)*0,16*0,22</t>
  </si>
  <si>
    <t>"1np" (15,6+3,3+2,3+5,2+8,9+3,66)*0,16*0,22</t>
  </si>
  <si>
    <t>3,313*1,1 'Přepočtené koeficientem množství</t>
  </si>
  <si>
    <t>11</t>
  </si>
  <si>
    <t>762395000</t>
  </si>
  <si>
    <t>Spojovací prostředky krovů, bednění, laťování, nadstřešních konstrukcí</t>
  </si>
  <si>
    <t>26787539</t>
  </si>
  <si>
    <t>3,644+3,092+0,608</t>
  </si>
  <si>
    <t>8</t>
  </si>
  <si>
    <t>998762103</t>
  </si>
  <si>
    <t>Přesun hmot tonážní pro kce tesařské v objektech v do 24 m</t>
  </si>
  <si>
    <t>t</t>
  </si>
  <si>
    <t>-277760706</t>
  </si>
  <si>
    <t>783</t>
  </si>
  <si>
    <t>Dokončovací práce - nátěry</t>
  </si>
  <si>
    <t>783213021</t>
  </si>
  <si>
    <t>Napouštěcí dvojnásobný syntetický biodní nátěr tesařských prvků nezabudovaných do konstrukce</t>
  </si>
  <si>
    <t>m2</t>
  </si>
  <si>
    <t>-297822122</t>
  </si>
  <si>
    <t>"1pp" 1,05*(2+2+4)*0,12*4</t>
  </si>
  <si>
    <t>"1np" 1,5*(10+2+2+4+2)*0,12*4</t>
  </si>
  <si>
    <t>2,1*(2+2+3+3)*0,16*4</t>
  </si>
  <si>
    <t>1,9*5*0,16*4</t>
  </si>
  <si>
    <t>2,1*(2+3+2)*0,16*4</t>
  </si>
  <si>
    <t>3,4*(6+2+2+3+4+2)*0,16*4</t>
  </si>
  <si>
    <t>"1pp" 0,8*(2+2+3+5+3+5+2)*0,18*4</t>
  </si>
  <si>
    <t>"1np" 0,8*(6+3+4+6)*0,18*4</t>
  </si>
  <si>
    <t>"1pp" (2,5*2+6,4+4,6+9,0)*(0,16+0,22)*2</t>
  </si>
  <si>
    <t>"1np" (15,6+3,3+2,3+5,2+8,9+3,66)*(0,16+0,22)*2</t>
  </si>
  <si>
    <t>10</t>
  </si>
  <si>
    <t>783218111</t>
  </si>
  <si>
    <t>Lazurovací dvojnásobný syntetický nátěr tesařských konstrukcí</t>
  </si>
  <si>
    <t>-1756242948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</si>
</sst>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32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ROUND(AG94,1)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1)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1)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1)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1)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1)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1)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1)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2013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Přístavba a stavební úpravy dílen Horská 258, Vrchlabí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26. 10. 2020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ROUND(AG95,1)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ROUND(AS95,1)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ROUND(AZ95,1)</f>
        <v>0</v>
      </c>
      <c r="BA94" s="114">
        <f>ROUND(BA95,1)</f>
        <v>0</v>
      </c>
      <c r="BB94" s="114">
        <f>ROUND(BB95,1)</f>
        <v>0</v>
      </c>
      <c r="BC94" s="114">
        <f>ROUND(BC95,1)</f>
        <v>0</v>
      </c>
      <c r="BD94" s="116">
        <f>ROUND(BD95,1)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Prozatímní podepření...'!J30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'01 - Prozatímní podepření...'!P121</f>
        <v>0</v>
      </c>
      <c r="AV95" s="128">
        <f>'01 - Prozatímní podepření...'!J33</f>
        <v>0</v>
      </c>
      <c r="AW95" s="128">
        <f>'01 - Prozatímní podepření...'!J34</f>
        <v>0</v>
      </c>
      <c r="AX95" s="128">
        <f>'01 - Prozatímní podepření...'!J35</f>
        <v>0</v>
      </c>
      <c r="AY95" s="128">
        <f>'01 - Prozatímní podepření...'!J36</f>
        <v>0</v>
      </c>
      <c r="AZ95" s="128">
        <f>'01 - Prozatímní podepření...'!F33</f>
        <v>0</v>
      </c>
      <c r="BA95" s="128">
        <f>'01 - Prozatímní podepření...'!F34</f>
        <v>0</v>
      </c>
      <c r="BB95" s="128">
        <f>'01 - Prozatímní podepření...'!F35</f>
        <v>0</v>
      </c>
      <c r="BC95" s="128">
        <f>'01 - Prozatímní podepření...'!F36</f>
        <v>0</v>
      </c>
      <c r="BD95" s="130">
        <f>'01 - Prozatímní podepření...'!F37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I9YV6jNi8iXCz5em1iySPM10mCSSbg4kMgK9rPbeFcZWdKxbrgEPpBQxKlhzJn4klOMdMRjguV8ypoBmGtIqeQ==" hashValue="MhAnL+c46BjTe5xeYHZGoNYOEd4epLhzqlKbIOJWpexa/45yriD+PqU3vhKWsFZYtUhsQ4AEPpYuTqdvcm0+p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Prozatímní podepře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84</v>
      </c>
    </row>
    <row r="4" s="1" customFormat="1" ht="24.96" customHeight="1">
      <c r="B4" s="20"/>
      <c r="D4" s="134" t="s">
        <v>85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Přístavba a stavební úpravy dílen Horská 258, Vrchlabí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26. 10. 2020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34</v>
      </c>
      <c r="E30" s="38"/>
      <c r="F30" s="38"/>
      <c r="G30" s="38"/>
      <c r="H30" s="38"/>
      <c r="I30" s="38"/>
      <c r="J30" s="147">
        <f>ROUND(J121, 1)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36</v>
      </c>
      <c r="G32" s="38"/>
      <c r="H32" s="38"/>
      <c r="I32" s="148" t="s">
        <v>35</v>
      </c>
      <c r="J32" s="14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38</v>
      </c>
      <c r="E33" s="136" t="s">
        <v>39</v>
      </c>
      <c r="F33" s="150">
        <f>ROUND((SUM(BE121:BE201)),  1)</f>
        <v>0</v>
      </c>
      <c r="G33" s="38"/>
      <c r="H33" s="38"/>
      <c r="I33" s="151">
        <v>0.20999999999999999</v>
      </c>
      <c r="J33" s="150">
        <f>ROUND(((SUM(BE121:BE201))*I33),  1)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40</v>
      </c>
      <c r="F34" s="150">
        <f>ROUND((SUM(BF121:BF201)),  1)</f>
        <v>0</v>
      </c>
      <c r="G34" s="38"/>
      <c r="H34" s="38"/>
      <c r="I34" s="151">
        <v>0.14999999999999999</v>
      </c>
      <c r="J34" s="150">
        <f>ROUND(((SUM(BF121:BF201))*I34),  1)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41</v>
      </c>
      <c r="F35" s="150">
        <f>ROUND((SUM(BG121:BG201)),  1)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42</v>
      </c>
      <c r="F36" s="150">
        <f>ROUND((SUM(BH121:BH201)),  1)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43</v>
      </c>
      <c r="F37" s="150">
        <f>ROUND((SUM(BI121:BI201)),  1)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Přístavba a stavební úpravy dílen Horská 258, Vrchlabí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Prozatímní podepření stropů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26. 10. 2020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89</v>
      </c>
      <c r="D94" s="172"/>
      <c r="E94" s="172"/>
      <c r="F94" s="172"/>
      <c r="G94" s="172"/>
      <c r="H94" s="172"/>
      <c r="I94" s="172"/>
      <c r="J94" s="173" t="s">
        <v>90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91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s="9" customFormat="1" ht="24.96" customHeight="1">
      <c r="A97" s="9"/>
      <c r="B97" s="175"/>
      <c r="C97" s="176"/>
      <c r="D97" s="177" t="s">
        <v>93</v>
      </c>
      <c r="E97" s="178"/>
      <c r="F97" s="178"/>
      <c r="G97" s="178"/>
      <c r="H97" s="178"/>
      <c r="I97" s="178"/>
      <c r="J97" s="179">
        <f>J122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94</v>
      </c>
      <c r="E98" s="184"/>
      <c r="F98" s="184"/>
      <c r="G98" s="184"/>
      <c r="H98" s="184"/>
      <c r="I98" s="184"/>
      <c r="J98" s="185">
        <f>J123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5"/>
      <c r="C99" s="176"/>
      <c r="D99" s="177" t="s">
        <v>95</v>
      </c>
      <c r="E99" s="178"/>
      <c r="F99" s="178"/>
      <c r="G99" s="178"/>
      <c r="H99" s="178"/>
      <c r="I99" s="178"/>
      <c r="J99" s="179">
        <f>J126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1"/>
      <c r="C100" s="182"/>
      <c r="D100" s="183" t="s">
        <v>96</v>
      </c>
      <c r="E100" s="184"/>
      <c r="F100" s="184"/>
      <c r="G100" s="184"/>
      <c r="H100" s="184"/>
      <c r="I100" s="184"/>
      <c r="J100" s="185">
        <f>J127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97</v>
      </c>
      <c r="E101" s="184"/>
      <c r="F101" s="184"/>
      <c r="G101" s="184"/>
      <c r="H101" s="184"/>
      <c r="I101" s="184"/>
      <c r="J101" s="185">
        <f>J182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98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0" t="str">
        <f>E7</f>
        <v>Přístavba a stavební úpravy dílen Horská 258, Vrchlabí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86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01 - Prozatímní podepření stropů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26. 10. 2020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87"/>
      <c r="B120" s="188"/>
      <c r="C120" s="189" t="s">
        <v>99</v>
      </c>
      <c r="D120" s="190" t="s">
        <v>59</v>
      </c>
      <c r="E120" s="190" t="s">
        <v>55</v>
      </c>
      <c r="F120" s="190" t="s">
        <v>56</v>
      </c>
      <c r="G120" s="190" t="s">
        <v>100</v>
      </c>
      <c r="H120" s="190" t="s">
        <v>101</v>
      </c>
      <c r="I120" s="190" t="s">
        <v>102</v>
      </c>
      <c r="J120" s="191" t="s">
        <v>90</v>
      </c>
      <c r="K120" s="192" t="s">
        <v>103</v>
      </c>
      <c r="L120" s="193"/>
      <c r="M120" s="100" t="s">
        <v>1</v>
      </c>
      <c r="N120" s="101" t="s">
        <v>38</v>
      </c>
      <c r="O120" s="101" t="s">
        <v>104</v>
      </c>
      <c r="P120" s="101" t="s">
        <v>105</v>
      </c>
      <c r="Q120" s="101" t="s">
        <v>106</v>
      </c>
      <c r="R120" s="101" t="s">
        <v>107</v>
      </c>
      <c r="S120" s="101" t="s">
        <v>108</v>
      </c>
      <c r="T120" s="102" t="s">
        <v>109</v>
      </c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</row>
    <row r="121" s="2" customFormat="1" ht="22.8" customHeight="1">
      <c r="A121" s="38"/>
      <c r="B121" s="39"/>
      <c r="C121" s="107" t="s">
        <v>110</v>
      </c>
      <c r="D121" s="40"/>
      <c r="E121" s="40"/>
      <c r="F121" s="40"/>
      <c r="G121" s="40"/>
      <c r="H121" s="40"/>
      <c r="I121" s="40"/>
      <c r="J121" s="194">
        <f>BK121</f>
        <v>0</v>
      </c>
      <c r="K121" s="40"/>
      <c r="L121" s="44"/>
      <c r="M121" s="103"/>
      <c r="N121" s="195"/>
      <c r="O121" s="104"/>
      <c r="P121" s="196">
        <f>P122+P126</f>
        <v>0</v>
      </c>
      <c r="Q121" s="104"/>
      <c r="R121" s="196">
        <f>R122+R126</f>
        <v>4.2864663800000011</v>
      </c>
      <c r="S121" s="104"/>
      <c r="T121" s="197">
        <f>T122+T126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92</v>
      </c>
      <c r="BK121" s="198">
        <f>BK122+BK126</f>
        <v>0</v>
      </c>
    </row>
    <row r="122" s="12" customFormat="1" ht="25.92" customHeight="1">
      <c r="A122" s="12"/>
      <c r="B122" s="199"/>
      <c r="C122" s="200"/>
      <c r="D122" s="201" t="s">
        <v>73</v>
      </c>
      <c r="E122" s="202" t="s">
        <v>111</v>
      </c>
      <c r="F122" s="202" t="s">
        <v>112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P123</f>
        <v>0</v>
      </c>
      <c r="Q122" s="207"/>
      <c r="R122" s="208">
        <f>R123</f>
        <v>0</v>
      </c>
      <c r="S122" s="207"/>
      <c r="T122" s="20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82</v>
      </c>
      <c r="AT122" s="211" t="s">
        <v>73</v>
      </c>
      <c r="AU122" s="211" t="s">
        <v>74</v>
      </c>
      <c r="AY122" s="210" t="s">
        <v>113</v>
      </c>
      <c r="BK122" s="212">
        <f>BK123</f>
        <v>0</v>
      </c>
    </row>
    <row r="123" s="12" customFormat="1" ht="22.8" customHeight="1">
      <c r="A123" s="12"/>
      <c r="B123" s="199"/>
      <c r="C123" s="200"/>
      <c r="D123" s="201" t="s">
        <v>73</v>
      </c>
      <c r="E123" s="213" t="s">
        <v>114</v>
      </c>
      <c r="F123" s="213" t="s">
        <v>115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SUM(P124:P125)</f>
        <v>0</v>
      </c>
      <c r="Q123" s="207"/>
      <c r="R123" s="208">
        <f>SUM(R124:R125)</f>
        <v>0</v>
      </c>
      <c r="S123" s="207"/>
      <c r="T123" s="209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82</v>
      </c>
      <c r="AT123" s="211" t="s">
        <v>73</v>
      </c>
      <c r="AU123" s="211" t="s">
        <v>82</v>
      </c>
      <c r="AY123" s="210" t="s">
        <v>113</v>
      </c>
      <c r="BK123" s="212">
        <f>SUM(BK124:BK125)</f>
        <v>0</v>
      </c>
    </row>
    <row r="124" s="2" customFormat="1" ht="14.4" customHeight="1">
      <c r="A124" s="38"/>
      <c r="B124" s="39"/>
      <c r="C124" s="215" t="s">
        <v>82</v>
      </c>
      <c r="D124" s="215" t="s">
        <v>116</v>
      </c>
      <c r="E124" s="216" t="s">
        <v>117</v>
      </c>
      <c r="F124" s="217" t="s">
        <v>118</v>
      </c>
      <c r="G124" s="218" t="s">
        <v>119</v>
      </c>
      <c r="H124" s="219">
        <v>1</v>
      </c>
      <c r="I124" s="220"/>
      <c r="J124" s="221">
        <f>ROUND(I124*H124,1)</f>
        <v>0</v>
      </c>
      <c r="K124" s="222"/>
      <c r="L124" s="44"/>
      <c r="M124" s="223" t="s">
        <v>1</v>
      </c>
      <c r="N124" s="224" t="s">
        <v>39</v>
      </c>
      <c r="O124" s="91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7" t="s">
        <v>120</v>
      </c>
      <c r="AT124" s="227" t="s">
        <v>116</v>
      </c>
      <c r="AU124" s="227" t="s">
        <v>84</v>
      </c>
      <c r="AY124" s="17" t="s">
        <v>113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7" t="s">
        <v>82</v>
      </c>
      <c r="BK124" s="228">
        <f>ROUND(I124*H124,1)</f>
        <v>0</v>
      </c>
      <c r="BL124" s="17" t="s">
        <v>120</v>
      </c>
      <c r="BM124" s="227" t="s">
        <v>121</v>
      </c>
    </row>
    <row r="125" s="2" customFormat="1">
      <c r="A125" s="38"/>
      <c r="B125" s="39"/>
      <c r="C125" s="40"/>
      <c r="D125" s="229" t="s">
        <v>122</v>
      </c>
      <c r="E125" s="40"/>
      <c r="F125" s="230" t="s">
        <v>123</v>
      </c>
      <c r="G125" s="40"/>
      <c r="H125" s="40"/>
      <c r="I125" s="231"/>
      <c r="J125" s="40"/>
      <c r="K125" s="40"/>
      <c r="L125" s="44"/>
      <c r="M125" s="232"/>
      <c r="N125" s="233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122</v>
      </c>
      <c r="AU125" s="17" t="s">
        <v>84</v>
      </c>
    </row>
    <row r="126" s="12" customFormat="1" ht="25.92" customHeight="1">
      <c r="A126" s="12"/>
      <c r="B126" s="199"/>
      <c r="C126" s="200"/>
      <c r="D126" s="201" t="s">
        <v>73</v>
      </c>
      <c r="E126" s="202" t="s">
        <v>124</v>
      </c>
      <c r="F126" s="202" t="s">
        <v>125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P127+P182</f>
        <v>0</v>
      </c>
      <c r="Q126" s="207"/>
      <c r="R126" s="208">
        <f>R127+R182</f>
        <v>4.2864663800000011</v>
      </c>
      <c r="S126" s="207"/>
      <c r="T126" s="209">
        <f>T127+T182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84</v>
      </c>
      <c r="AT126" s="211" t="s">
        <v>73</v>
      </c>
      <c r="AU126" s="211" t="s">
        <v>74</v>
      </c>
      <c r="AY126" s="210" t="s">
        <v>113</v>
      </c>
      <c r="BK126" s="212">
        <f>BK127+BK182</f>
        <v>0</v>
      </c>
    </row>
    <row r="127" s="12" customFormat="1" ht="22.8" customHeight="1">
      <c r="A127" s="12"/>
      <c r="B127" s="199"/>
      <c r="C127" s="200"/>
      <c r="D127" s="201" t="s">
        <v>73</v>
      </c>
      <c r="E127" s="213" t="s">
        <v>126</v>
      </c>
      <c r="F127" s="213" t="s">
        <v>127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SUM(P128:P181)</f>
        <v>0</v>
      </c>
      <c r="Q127" s="207"/>
      <c r="R127" s="208">
        <f>SUM(R128:R181)</f>
        <v>4.2108292800000013</v>
      </c>
      <c r="S127" s="207"/>
      <c r="T127" s="209">
        <f>SUM(T128:T181)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84</v>
      </c>
      <c r="AT127" s="211" t="s">
        <v>73</v>
      </c>
      <c r="AU127" s="211" t="s">
        <v>82</v>
      </c>
      <c r="AY127" s="210" t="s">
        <v>113</v>
      </c>
      <c r="BK127" s="212">
        <f>SUM(BK128:BK181)</f>
        <v>0</v>
      </c>
    </row>
    <row r="128" s="2" customFormat="1" ht="24.15" customHeight="1">
      <c r="A128" s="38"/>
      <c r="B128" s="39"/>
      <c r="C128" s="215" t="s">
        <v>84</v>
      </c>
      <c r="D128" s="215" t="s">
        <v>116</v>
      </c>
      <c r="E128" s="216" t="s">
        <v>128</v>
      </c>
      <c r="F128" s="217" t="s">
        <v>129</v>
      </c>
      <c r="G128" s="218" t="s">
        <v>130</v>
      </c>
      <c r="H128" s="219">
        <v>38.399999999999999</v>
      </c>
      <c r="I128" s="220"/>
      <c r="J128" s="221">
        <f>ROUND(I128*H128,1)</f>
        <v>0</v>
      </c>
      <c r="K128" s="222"/>
      <c r="L128" s="44"/>
      <c r="M128" s="223" t="s">
        <v>1</v>
      </c>
      <c r="N128" s="224" t="s">
        <v>39</v>
      </c>
      <c r="O128" s="91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7" t="s">
        <v>131</v>
      </c>
      <c r="AT128" s="227" t="s">
        <v>116</v>
      </c>
      <c r="AU128" s="227" t="s">
        <v>84</v>
      </c>
      <c r="AY128" s="17" t="s">
        <v>113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82</v>
      </c>
      <c r="BK128" s="228">
        <f>ROUND(I128*H128,1)</f>
        <v>0</v>
      </c>
      <c r="BL128" s="17" t="s">
        <v>131</v>
      </c>
      <c r="BM128" s="227" t="s">
        <v>132</v>
      </c>
    </row>
    <row r="129" s="13" customFormat="1">
      <c r="A129" s="13"/>
      <c r="B129" s="234"/>
      <c r="C129" s="235"/>
      <c r="D129" s="229" t="s">
        <v>133</v>
      </c>
      <c r="E129" s="236" t="s">
        <v>1</v>
      </c>
      <c r="F129" s="237" t="s">
        <v>134</v>
      </c>
      <c r="G129" s="235"/>
      <c r="H129" s="236" t="s">
        <v>1</v>
      </c>
      <c r="I129" s="238"/>
      <c r="J129" s="235"/>
      <c r="K129" s="235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133</v>
      </c>
      <c r="AU129" s="243" t="s">
        <v>84</v>
      </c>
      <c r="AV129" s="13" t="s">
        <v>82</v>
      </c>
      <c r="AW129" s="13" t="s">
        <v>30</v>
      </c>
      <c r="AX129" s="13" t="s">
        <v>74</v>
      </c>
      <c r="AY129" s="243" t="s">
        <v>113</v>
      </c>
    </row>
    <row r="130" s="14" customFormat="1">
      <c r="A130" s="14"/>
      <c r="B130" s="244"/>
      <c r="C130" s="245"/>
      <c r="D130" s="229" t="s">
        <v>133</v>
      </c>
      <c r="E130" s="246" t="s">
        <v>1</v>
      </c>
      <c r="F130" s="247" t="s">
        <v>135</v>
      </c>
      <c r="G130" s="245"/>
      <c r="H130" s="248">
        <v>8.4000000000000004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133</v>
      </c>
      <c r="AU130" s="254" t="s">
        <v>84</v>
      </c>
      <c r="AV130" s="14" t="s">
        <v>84</v>
      </c>
      <c r="AW130" s="14" t="s">
        <v>30</v>
      </c>
      <c r="AX130" s="14" t="s">
        <v>74</v>
      </c>
      <c r="AY130" s="254" t="s">
        <v>113</v>
      </c>
    </row>
    <row r="131" s="14" customFormat="1">
      <c r="A131" s="14"/>
      <c r="B131" s="244"/>
      <c r="C131" s="245"/>
      <c r="D131" s="229" t="s">
        <v>133</v>
      </c>
      <c r="E131" s="246" t="s">
        <v>1</v>
      </c>
      <c r="F131" s="247" t="s">
        <v>136</v>
      </c>
      <c r="G131" s="245"/>
      <c r="H131" s="248">
        <v>30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133</v>
      </c>
      <c r="AU131" s="254" t="s">
        <v>84</v>
      </c>
      <c r="AV131" s="14" t="s">
        <v>84</v>
      </c>
      <c r="AW131" s="14" t="s">
        <v>30</v>
      </c>
      <c r="AX131" s="14" t="s">
        <v>74</v>
      </c>
      <c r="AY131" s="254" t="s">
        <v>113</v>
      </c>
    </row>
    <row r="132" s="15" customFormat="1">
      <c r="A132" s="15"/>
      <c r="B132" s="255"/>
      <c r="C132" s="256"/>
      <c r="D132" s="229" t="s">
        <v>133</v>
      </c>
      <c r="E132" s="257" t="s">
        <v>1</v>
      </c>
      <c r="F132" s="258" t="s">
        <v>137</v>
      </c>
      <c r="G132" s="256"/>
      <c r="H132" s="259">
        <v>38.399999999999999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133</v>
      </c>
      <c r="AU132" s="265" t="s">
        <v>84</v>
      </c>
      <c r="AV132" s="15" t="s">
        <v>120</v>
      </c>
      <c r="AW132" s="15" t="s">
        <v>30</v>
      </c>
      <c r="AX132" s="15" t="s">
        <v>82</v>
      </c>
      <c r="AY132" s="265" t="s">
        <v>113</v>
      </c>
    </row>
    <row r="133" s="2" customFormat="1" ht="14.4" customHeight="1">
      <c r="A133" s="38"/>
      <c r="B133" s="39"/>
      <c r="C133" s="266" t="s">
        <v>138</v>
      </c>
      <c r="D133" s="266" t="s">
        <v>139</v>
      </c>
      <c r="E133" s="267" t="s">
        <v>140</v>
      </c>
      <c r="F133" s="268" t="s">
        <v>141</v>
      </c>
      <c r="G133" s="269" t="s">
        <v>142</v>
      </c>
      <c r="H133" s="270">
        <v>0.60799999999999998</v>
      </c>
      <c r="I133" s="271"/>
      <c r="J133" s="272">
        <f>ROUND(I133*H133,1)</f>
        <v>0</v>
      </c>
      <c r="K133" s="273"/>
      <c r="L133" s="274"/>
      <c r="M133" s="275" t="s">
        <v>1</v>
      </c>
      <c r="N133" s="276" t="s">
        <v>39</v>
      </c>
      <c r="O133" s="91"/>
      <c r="P133" s="225">
        <f>O133*H133</f>
        <v>0</v>
      </c>
      <c r="Q133" s="225">
        <v>0.55000000000000004</v>
      </c>
      <c r="R133" s="225">
        <f>Q133*H133</f>
        <v>0.33440000000000003</v>
      </c>
      <c r="S133" s="225">
        <v>0</v>
      </c>
      <c r="T133" s="22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143</v>
      </c>
      <c r="AT133" s="227" t="s">
        <v>139</v>
      </c>
      <c r="AU133" s="227" t="s">
        <v>84</v>
      </c>
      <c r="AY133" s="17" t="s">
        <v>113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82</v>
      </c>
      <c r="BK133" s="228">
        <f>ROUND(I133*H133,1)</f>
        <v>0</v>
      </c>
      <c r="BL133" s="17" t="s">
        <v>131</v>
      </c>
      <c r="BM133" s="227" t="s">
        <v>144</v>
      </c>
    </row>
    <row r="134" s="2" customFormat="1">
      <c r="A134" s="38"/>
      <c r="B134" s="39"/>
      <c r="C134" s="40"/>
      <c r="D134" s="229" t="s">
        <v>122</v>
      </c>
      <c r="E134" s="40"/>
      <c r="F134" s="230" t="s">
        <v>145</v>
      </c>
      <c r="G134" s="40"/>
      <c r="H134" s="40"/>
      <c r="I134" s="231"/>
      <c r="J134" s="40"/>
      <c r="K134" s="40"/>
      <c r="L134" s="44"/>
      <c r="M134" s="232"/>
      <c r="N134" s="23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122</v>
      </c>
      <c r="AU134" s="17" t="s">
        <v>84</v>
      </c>
    </row>
    <row r="135" s="13" customFormat="1">
      <c r="A135" s="13"/>
      <c r="B135" s="234"/>
      <c r="C135" s="235"/>
      <c r="D135" s="229" t="s">
        <v>133</v>
      </c>
      <c r="E135" s="236" t="s">
        <v>1</v>
      </c>
      <c r="F135" s="237" t="s">
        <v>134</v>
      </c>
      <c r="G135" s="235"/>
      <c r="H135" s="236" t="s">
        <v>1</v>
      </c>
      <c r="I135" s="238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133</v>
      </c>
      <c r="AU135" s="243" t="s">
        <v>84</v>
      </c>
      <c r="AV135" s="13" t="s">
        <v>82</v>
      </c>
      <c r="AW135" s="13" t="s">
        <v>30</v>
      </c>
      <c r="AX135" s="13" t="s">
        <v>74</v>
      </c>
      <c r="AY135" s="243" t="s">
        <v>113</v>
      </c>
    </row>
    <row r="136" s="14" customFormat="1">
      <c r="A136" s="14"/>
      <c r="B136" s="244"/>
      <c r="C136" s="245"/>
      <c r="D136" s="229" t="s">
        <v>133</v>
      </c>
      <c r="E136" s="246" t="s">
        <v>1</v>
      </c>
      <c r="F136" s="247" t="s">
        <v>146</v>
      </c>
      <c r="G136" s="245"/>
      <c r="H136" s="248">
        <v>0.121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133</v>
      </c>
      <c r="AU136" s="254" t="s">
        <v>84</v>
      </c>
      <c r="AV136" s="14" t="s">
        <v>84</v>
      </c>
      <c r="AW136" s="14" t="s">
        <v>30</v>
      </c>
      <c r="AX136" s="14" t="s">
        <v>74</v>
      </c>
      <c r="AY136" s="254" t="s">
        <v>113</v>
      </c>
    </row>
    <row r="137" s="14" customFormat="1">
      <c r="A137" s="14"/>
      <c r="B137" s="244"/>
      <c r="C137" s="245"/>
      <c r="D137" s="229" t="s">
        <v>133</v>
      </c>
      <c r="E137" s="246" t="s">
        <v>1</v>
      </c>
      <c r="F137" s="247" t="s">
        <v>147</v>
      </c>
      <c r="G137" s="245"/>
      <c r="H137" s="248">
        <v>0.432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133</v>
      </c>
      <c r="AU137" s="254" t="s">
        <v>84</v>
      </c>
      <c r="AV137" s="14" t="s">
        <v>84</v>
      </c>
      <c r="AW137" s="14" t="s">
        <v>30</v>
      </c>
      <c r="AX137" s="14" t="s">
        <v>74</v>
      </c>
      <c r="AY137" s="254" t="s">
        <v>113</v>
      </c>
    </row>
    <row r="138" s="15" customFormat="1">
      <c r="A138" s="15"/>
      <c r="B138" s="255"/>
      <c r="C138" s="256"/>
      <c r="D138" s="229" t="s">
        <v>133</v>
      </c>
      <c r="E138" s="257" t="s">
        <v>1</v>
      </c>
      <c r="F138" s="258" t="s">
        <v>137</v>
      </c>
      <c r="G138" s="256"/>
      <c r="H138" s="259">
        <v>0.55299999999999994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5" t="s">
        <v>133</v>
      </c>
      <c r="AU138" s="265" t="s">
        <v>84</v>
      </c>
      <c r="AV138" s="15" t="s">
        <v>120</v>
      </c>
      <c r="AW138" s="15" t="s">
        <v>30</v>
      </c>
      <c r="AX138" s="15" t="s">
        <v>82</v>
      </c>
      <c r="AY138" s="265" t="s">
        <v>113</v>
      </c>
    </row>
    <row r="139" s="14" customFormat="1">
      <c r="A139" s="14"/>
      <c r="B139" s="244"/>
      <c r="C139" s="245"/>
      <c r="D139" s="229" t="s">
        <v>133</v>
      </c>
      <c r="E139" s="245"/>
      <c r="F139" s="247" t="s">
        <v>148</v>
      </c>
      <c r="G139" s="245"/>
      <c r="H139" s="248">
        <v>0.60799999999999998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133</v>
      </c>
      <c r="AU139" s="254" t="s">
        <v>84</v>
      </c>
      <c r="AV139" s="14" t="s">
        <v>84</v>
      </c>
      <c r="AW139" s="14" t="s">
        <v>4</v>
      </c>
      <c r="AX139" s="14" t="s">
        <v>82</v>
      </c>
      <c r="AY139" s="254" t="s">
        <v>113</v>
      </c>
    </row>
    <row r="140" s="2" customFormat="1" ht="24.15" customHeight="1">
      <c r="A140" s="38"/>
      <c r="B140" s="39"/>
      <c r="C140" s="215" t="s">
        <v>120</v>
      </c>
      <c r="D140" s="215" t="s">
        <v>116</v>
      </c>
      <c r="E140" s="216" t="s">
        <v>149</v>
      </c>
      <c r="F140" s="217" t="s">
        <v>150</v>
      </c>
      <c r="G140" s="218" t="s">
        <v>130</v>
      </c>
      <c r="H140" s="219">
        <v>109.8</v>
      </c>
      <c r="I140" s="220"/>
      <c r="J140" s="221">
        <f>ROUND(I140*H140,1)</f>
        <v>0</v>
      </c>
      <c r="K140" s="222"/>
      <c r="L140" s="44"/>
      <c r="M140" s="223" t="s">
        <v>1</v>
      </c>
      <c r="N140" s="224" t="s">
        <v>39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131</v>
      </c>
      <c r="AT140" s="227" t="s">
        <v>116</v>
      </c>
      <c r="AU140" s="227" t="s">
        <v>84</v>
      </c>
      <c r="AY140" s="17" t="s">
        <v>113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82</v>
      </c>
      <c r="BK140" s="228">
        <f>ROUND(I140*H140,1)</f>
        <v>0</v>
      </c>
      <c r="BL140" s="17" t="s">
        <v>131</v>
      </c>
      <c r="BM140" s="227" t="s">
        <v>151</v>
      </c>
    </row>
    <row r="141" s="13" customFormat="1">
      <c r="A141" s="13"/>
      <c r="B141" s="234"/>
      <c r="C141" s="235"/>
      <c r="D141" s="229" t="s">
        <v>133</v>
      </c>
      <c r="E141" s="236" t="s">
        <v>1</v>
      </c>
      <c r="F141" s="237" t="s">
        <v>152</v>
      </c>
      <c r="G141" s="235"/>
      <c r="H141" s="236" t="s">
        <v>1</v>
      </c>
      <c r="I141" s="238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133</v>
      </c>
      <c r="AU141" s="243" t="s">
        <v>84</v>
      </c>
      <c r="AV141" s="13" t="s">
        <v>82</v>
      </c>
      <c r="AW141" s="13" t="s">
        <v>30</v>
      </c>
      <c r="AX141" s="13" t="s">
        <v>74</v>
      </c>
      <c r="AY141" s="243" t="s">
        <v>113</v>
      </c>
    </row>
    <row r="142" s="13" customFormat="1">
      <c r="A142" s="13"/>
      <c r="B142" s="234"/>
      <c r="C142" s="235"/>
      <c r="D142" s="229" t="s">
        <v>133</v>
      </c>
      <c r="E142" s="236" t="s">
        <v>1</v>
      </c>
      <c r="F142" s="237" t="s">
        <v>153</v>
      </c>
      <c r="G142" s="235"/>
      <c r="H142" s="236" t="s">
        <v>1</v>
      </c>
      <c r="I142" s="238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133</v>
      </c>
      <c r="AU142" s="243" t="s">
        <v>84</v>
      </c>
      <c r="AV142" s="13" t="s">
        <v>82</v>
      </c>
      <c r="AW142" s="13" t="s">
        <v>30</v>
      </c>
      <c r="AX142" s="13" t="s">
        <v>74</v>
      </c>
      <c r="AY142" s="243" t="s">
        <v>113</v>
      </c>
    </row>
    <row r="143" s="14" customFormat="1">
      <c r="A143" s="14"/>
      <c r="B143" s="244"/>
      <c r="C143" s="245"/>
      <c r="D143" s="229" t="s">
        <v>133</v>
      </c>
      <c r="E143" s="246" t="s">
        <v>1</v>
      </c>
      <c r="F143" s="247" t="s">
        <v>154</v>
      </c>
      <c r="G143" s="245"/>
      <c r="H143" s="248">
        <v>21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133</v>
      </c>
      <c r="AU143" s="254" t="s">
        <v>84</v>
      </c>
      <c r="AV143" s="14" t="s">
        <v>84</v>
      </c>
      <c r="AW143" s="14" t="s">
        <v>30</v>
      </c>
      <c r="AX143" s="14" t="s">
        <v>74</v>
      </c>
      <c r="AY143" s="254" t="s">
        <v>113</v>
      </c>
    </row>
    <row r="144" s="14" customFormat="1">
      <c r="A144" s="14"/>
      <c r="B144" s="244"/>
      <c r="C144" s="245"/>
      <c r="D144" s="229" t="s">
        <v>133</v>
      </c>
      <c r="E144" s="246" t="s">
        <v>1</v>
      </c>
      <c r="F144" s="247" t="s">
        <v>155</v>
      </c>
      <c r="G144" s="245"/>
      <c r="H144" s="248">
        <v>9.5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133</v>
      </c>
      <c r="AU144" s="254" t="s">
        <v>84</v>
      </c>
      <c r="AV144" s="14" t="s">
        <v>84</v>
      </c>
      <c r="AW144" s="14" t="s">
        <v>30</v>
      </c>
      <c r="AX144" s="14" t="s">
        <v>74</v>
      </c>
      <c r="AY144" s="254" t="s">
        <v>113</v>
      </c>
    </row>
    <row r="145" s="14" customFormat="1">
      <c r="A145" s="14"/>
      <c r="B145" s="244"/>
      <c r="C145" s="245"/>
      <c r="D145" s="229" t="s">
        <v>133</v>
      </c>
      <c r="E145" s="246" t="s">
        <v>1</v>
      </c>
      <c r="F145" s="247" t="s">
        <v>156</v>
      </c>
      <c r="G145" s="245"/>
      <c r="H145" s="248">
        <v>14.699999999999999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133</v>
      </c>
      <c r="AU145" s="254" t="s">
        <v>84</v>
      </c>
      <c r="AV145" s="14" t="s">
        <v>84</v>
      </c>
      <c r="AW145" s="14" t="s">
        <v>30</v>
      </c>
      <c r="AX145" s="14" t="s">
        <v>74</v>
      </c>
      <c r="AY145" s="254" t="s">
        <v>113</v>
      </c>
    </row>
    <row r="146" s="13" customFormat="1">
      <c r="A146" s="13"/>
      <c r="B146" s="234"/>
      <c r="C146" s="235"/>
      <c r="D146" s="229" t="s">
        <v>133</v>
      </c>
      <c r="E146" s="236" t="s">
        <v>1</v>
      </c>
      <c r="F146" s="237" t="s">
        <v>157</v>
      </c>
      <c r="G146" s="235"/>
      <c r="H146" s="236" t="s">
        <v>1</v>
      </c>
      <c r="I146" s="238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133</v>
      </c>
      <c r="AU146" s="243" t="s">
        <v>84</v>
      </c>
      <c r="AV146" s="13" t="s">
        <v>82</v>
      </c>
      <c r="AW146" s="13" t="s">
        <v>30</v>
      </c>
      <c r="AX146" s="13" t="s">
        <v>74</v>
      </c>
      <c r="AY146" s="243" t="s">
        <v>113</v>
      </c>
    </row>
    <row r="147" s="14" customFormat="1">
      <c r="A147" s="14"/>
      <c r="B147" s="244"/>
      <c r="C147" s="245"/>
      <c r="D147" s="229" t="s">
        <v>133</v>
      </c>
      <c r="E147" s="246" t="s">
        <v>1</v>
      </c>
      <c r="F147" s="247" t="s">
        <v>158</v>
      </c>
      <c r="G147" s="245"/>
      <c r="H147" s="248">
        <v>64.599999999999994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133</v>
      </c>
      <c r="AU147" s="254" t="s">
        <v>84</v>
      </c>
      <c r="AV147" s="14" t="s">
        <v>84</v>
      </c>
      <c r="AW147" s="14" t="s">
        <v>30</v>
      </c>
      <c r="AX147" s="14" t="s">
        <v>74</v>
      </c>
      <c r="AY147" s="254" t="s">
        <v>113</v>
      </c>
    </row>
    <row r="148" s="15" customFormat="1">
      <c r="A148" s="15"/>
      <c r="B148" s="255"/>
      <c r="C148" s="256"/>
      <c r="D148" s="229" t="s">
        <v>133</v>
      </c>
      <c r="E148" s="257" t="s">
        <v>1</v>
      </c>
      <c r="F148" s="258" t="s">
        <v>137</v>
      </c>
      <c r="G148" s="256"/>
      <c r="H148" s="259">
        <v>109.8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5" t="s">
        <v>133</v>
      </c>
      <c r="AU148" s="265" t="s">
        <v>84</v>
      </c>
      <c r="AV148" s="15" t="s">
        <v>120</v>
      </c>
      <c r="AW148" s="15" t="s">
        <v>30</v>
      </c>
      <c r="AX148" s="15" t="s">
        <v>82</v>
      </c>
      <c r="AY148" s="265" t="s">
        <v>113</v>
      </c>
    </row>
    <row r="149" s="2" customFormat="1" ht="14.4" customHeight="1">
      <c r="A149" s="38"/>
      <c r="B149" s="39"/>
      <c r="C149" s="266" t="s">
        <v>159</v>
      </c>
      <c r="D149" s="266" t="s">
        <v>139</v>
      </c>
      <c r="E149" s="267" t="s">
        <v>160</v>
      </c>
      <c r="F149" s="268" t="s">
        <v>161</v>
      </c>
      <c r="G149" s="269" t="s">
        <v>142</v>
      </c>
      <c r="H149" s="270">
        <v>3.0920000000000001</v>
      </c>
      <c r="I149" s="271"/>
      <c r="J149" s="272">
        <f>ROUND(I149*H149,1)</f>
        <v>0</v>
      </c>
      <c r="K149" s="273"/>
      <c r="L149" s="274"/>
      <c r="M149" s="275" t="s">
        <v>1</v>
      </c>
      <c r="N149" s="276" t="s">
        <v>39</v>
      </c>
      <c r="O149" s="91"/>
      <c r="P149" s="225">
        <f>O149*H149</f>
        <v>0</v>
      </c>
      <c r="Q149" s="225">
        <v>0.55000000000000004</v>
      </c>
      <c r="R149" s="225">
        <f>Q149*H149</f>
        <v>1.7006000000000001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143</v>
      </c>
      <c r="AT149" s="227" t="s">
        <v>139</v>
      </c>
      <c r="AU149" s="227" t="s">
        <v>84</v>
      </c>
      <c r="AY149" s="17" t="s">
        <v>113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82</v>
      </c>
      <c r="BK149" s="228">
        <f>ROUND(I149*H149,1)</f>
        <v>0</v>
      </c>
      <c r="BL149" s="17" t="s">
        <v>131</v>
      </c>
      <c r="BM149" s="227" t="s">
        <v>162</v>
      </c>
    </row>
    <row r="150" s="2" customFormat="1">
      <c r="A150" s="38"/>
      <c r="B150" s="39"/>
      <c r="C150" s="40"/>
      <c r="D150" s="229" t="s">
        <v>122</v>
      </c>
      <c r="E150" s="40"/>
      <c r="F150" s="230" t="s">
        <v>145</v>
      </c>
      <c r="G150" s="40"/>
      <c r="H150" s="40"/>
      <c r="I150" s="231"/>
      <c r="J150" s="40"/>
      <c r="K150" s="40"/>
      <c r="L150" s="44"/>
      <c r="M150" s="232"/>
      <c r="N150" s="23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122</v>
      </c>
      <c r="AU150" s="17" t="s">
        <v>84</v>
      </c>
    </row>
    <row r="151" s="13" customFormat="1">
      <c r="A151" s="13"/>
      <c r="B151" s="234"/>
      <c r="C151" s="235"/>
      <c r="D151" s="229" t="s">
        <v>133</v>
      </c>
      <c r="E151" s="236" t="s">
        <v>1</v>
      </c>
      <c r="F151" s="237" t="s">
        <v>152</v>
      </c>
      <c r="G151" s="235"/>
      <c r="H151" s="236" t="s">
        <v>1</v>
      </c>
      <c r="I151" s="238"/>
      <c r="J151" s="235"/>
      <c r="K151" s="235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133</v>
      </c>
      <c r="AU151" s="243" t="s">
        <v>84</v>
      </c>
      <c r="AV151" s="13" t="s">
        <v>82</v>
      </c>
      <c r="AW151" s="13" t="s">
        <v>30</v>
      </c>
      <c r="AX151" s="13" t="s">
        <v>74</v>
      </c>
      <c r="AY151" s="243" t="s">
        <v>113</v>
      </c>
    </row>
    <row r="152" s="13" customFormat="1">
      <c r="A152" s="13"/>
      <c r="B152" s="234"/>
      <c r="C152" s="235"/>
      <c r="D152" s="229" t="s">
        <v>133</v>
      </c>
      <c r="E152" s="236" t="s">
        <v>1</v>
      </c>
      <c r="F152" s="237" t="s">
        <v>153</v>
      </c>
      <c r="G152" s="235"/>
      <c r="H152" s="236" t="s">
        <v>1</v>
      </c>
      <c r="I152" s="238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133</v>
      </c>
      <c r="AU152" s="243" t="s">
        <v>84</v>
      </c>
      <c r="AV152" s="13" t="s">
        <v>82</v>
      </c>
      <c r="AW152" s="13" t="s">
        <v>30</v>
      </c>
      <c r="AX152" s="13" t="s">
        <v>74</v>
      </c>
      <c r="AY152" s="243" t="s">
        <v>113</v>
      </c>
    </row>
    <row r="153" s="14" customFormat="1">
      <c r="A153" s="14"/>
      <c r="B153" s="244"/>
      <c r="C153" s="245"/>
      <c r="D153" s="229" t="s">
        <v>133</v>
      </c>
      <c r="E153" s="246" t="s">
        <v>1</v>
      </c>
      <c r="F153" s="247" t="s">
        <v>163</v>
      </c>
      <c r="G153" s="245"/>
      <c r="H153" s="248">
        <v>0.53800000000000003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133</v>
      </c>
      <c r="AU153" s="254" t="s">
        <v>84</v>
      </c>
      <c r="AV153" s="14" t="s">
        <v>84</v>
      </c>
      <c r="AW153" s="14" t="s">
        <v>30</v>
      </c>
      <c r="AX153" s="14" t="s">
        <v>74</v>
      </c>
      <c r="AY153" s="254" t="s">
        <v>113</v>
      </c>
    </row>
    <row r="154" s="14" customFormat="1">
      <c r="A154" s="14"/>
      <c r="B154" s="244"/>
      <c r="C154" s="245"/>
      <c r="D154" s="229" t="s">
        <v>133</v>
      </c>
      <c r="E154" s="246" t="s">
        <v>1</v>
      </c>
      <c r="F154" s="247" t="s">
        <v>164</v>
      </c>
      <c r="G154" s="245"/>
      <c r="H154" s="248">
        <v>0.24299999999999999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133</v>
      </c>
      <c r="AU154" s="254" t="s">
        <v>84</v>
      </c>
      <c r="AV154" s="14" t="s">
        <v>84</v>
      </c>
      <c r="AW154" s="14" t="s">
        <v>30</v>
      </c>
      <c r="AX154" s="14" t="s">
        <v>74</v>
      </c>
      <c r="AY154" s="254" t="s">
        <v>113</v>
      </c>
    </row>
    <row r="155" s="14" customFormat="1">
      <c r="A155" s="14"/>
      <c r="B155" s="244"/>
      <c r="C155" s="245"/>
      <c r="D155" s="229" t="s">
        <v>133</v>
      </c>
      <c r="E155" s="246" t="s">
        <v>1</v>
      </c>
      <c r="F155" s="247" t="s">
        <v>165</v>
      </c>
      <c r="G155" s="245"/>
      <c r="H155" s="248">
        <v>0.376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133</v>
      </c>
      <c r="AU155" s="254" t="s">
        <v>84</v>
      </c>
      <c r="AV155" s="14" t="s">
        <v>84</v>
      </c>
      <c r="AW155" s="14" t="s">
        <v>30</v>
      </c>
      <c r="AX155" s="14" t="s">
        <v>74</v>
      </c>
      <c r="AY155" s="254" t="s">
        <v>113</v>
      </c>
    </row>
    <row r="156" s="13" customFormat="1">
      <c r="A156" s="13"/>
      <c r="B156" s="234"/>
      <c r="C156" s="235"/>
      <c r="D156" s="229" t="s">
        <v>133</v>
      </c>
      <c r="E156" s="236" t="s">
        <v>1</v>
      </c>
      <c r="F156" s="237" t="s">
        <v>157</v>
      </c>
      <c r="G156" s="235"/>
      <c r="H156" s="236" t="s">
        <v>1</v>
      </c>
      <c r="I156" s="238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133</v>
      </c>
      <c r="AU156" s="243" t="s">
        <v>84</v>
      </c>
      <c r="AV156" s="13" t="s">
        <v>82</v>
      </c>
      <c r="AW156" s="13" t="s">
        <v>30</v>
      </c>
      <c r="AX156" s="13" t="s">
        <v>74</v>
      </c>
      <c r="AY156" s="243" t="s">
        <v>113</v>
      </c>
    </row>
    <row r="157" s="14" customFormat="1">
      <c r="A157" s="14"/>
      <c r="B157" s="244"/>
      <c r="C157" s="245"/>
      <c r="D157" s="229" t="s">
        <v>133</v>
      </c>
      <c r="E157" s="246" t="s">
        <v>1</v>
      </c>
      <c r="F157" s="247" t="s">
        <v>166</v>
      </c>
      <c r="G157" s="245"/>
      <c r="H157" s="248">
        <v>1.6539999999999999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133</v>
      </c>
      <c r="AU157" s="254" t="s">
        <v>84</v>
      </c>
      <c r="AV157" s="14" t="s">
        <v>84</v>
      </c>
      <c r="AW157" s="14" t="s">
        <v>30</v>
      </c>
      <c r="AX157" s="14" t="s">
        <v>74</v>
      </c>
      <c r="AY157" s="254" t="s">
        <v>113</v>
      </c>
    </row>
    <row r="158" s="15" customFormat="1">
      <c r="A158" s="15"/>
      <c r="B158" s="255"/>
      <c r="C158" s="256"/>
      <c r="D158" s="229" t="s">
        <v>133</v>
      </c>
      <c r="E158" s="257" t="s">
        <v>1</v>
      </c>
      <c r="F158" s="258" t="s">
        <v>137</v>
      </c>
      <c r="G158" s="256"/>
      <c r="H158" s="259">
        <v>2.8109999999999999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133</v>
      </c>
      <c r="AU158" s="265" t="s">
        <v>84</v>
      </c>
      <c r="AV158" s="15" t="s">
        <v>120</v>
      </c>
      <c r="AW158" s="15" t="s">
        <v>30</v>
      </c>
      <c r="AX158" s="15" t="s">
        <v>82</v>
      </c>
      <c r="AY158" s="265" t="s">
        <v>113</v>
      </c>
    </row>
    <row r="159" s="14" customFormat="1">
      <c r="A159" s="14"/>
      <c r="B159" s="244"/>
      <c r="C159" s="245"/>
      <c r="D159" s="229" t="s">
        <v>133</v>
      </c>
      <c r="E159" s="245"/>
      <c r="F159" s="247" t="s">
        <v>167</v>
      </c>
      <c r="G159" s="245"/>
      <c r="H159" s="248">
        <v>3.0920000000000001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133</v>
      </c>
      <c r="AU159" s="254" t="s">
        <v>84</v>
      </c>
      <c r="AV159" s="14" t="s">
        <v>84</v>
      </c>
      <c r="AW159" s="14" t="s">
        <v>4</v>
      </c>
      <c r="AX159" s="14" t="s">
        <v>82</v>
      </c>
      <c r="AY159" s="254" t="s">
        <v>113</v>
      </c>
    </row>
    <row r="160" s="2" customFormat="1" ht="24.15" customHeight="1">
      <c r="A160" s="38"/>
      <c r="B160" s="39"/>
      <c r="C160" s="215" t="s">
        <v>168</v>
      </c>
      <c r="D160" s="215" t="s">
        <v>116</v>
      </c>
      <c r="E160" s="216" t="s">
        <v>169</v>
      </c>
      <c r="F160" s="217" t="s">
        <v>170</v>
      </c>
      <c r="G160" s="218" t="s">
        <v>130</v>
      </c>
      <c r="H160" s="219">
        <v>96.760000000000005</v>
      </c>
      <c r="I160" s="220"/>
      <c r="J160" s="221">
        <f>ROUND(I160*H160,1)</f>
        <v>0</v>
      </c>
      <c r="K160" s="222"/>
      <c r="L160" s="44"/>
      <c r="M160" s="223" t="s">
        <v>1</v>
      </c>
      <c r="N160" s="224" t="s">
        <v>39</v>
      </c>
      <c r="O160" s="91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131</v>
      </c>
      <c r="AT160" s="227" t="s">
        <v>116</v>
      </c>
      <c r="AU160" s="227" t="s">
        <v>84</v>
      </c>
      <c r="AY160" s="17" t="s">
        <v>113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82</v>
      </c>
      <c r="BK160" s="228">
        <f>ROUND(I160*H160,1)</f>
        <v>0</v>
      </c>
      <c r="BL160" s="17" t="s">
        <v>131</v>
      </c>
      <c r="BM160" s="227" t="s">
        <v>171</v>
      </c>
    </row>
    <row r="161" s="13" customFormat="1">
      <c r="A161" s="13"/>
      <c r="B161" s="234"/>
      <c r="C161" s="235"/>
      <c r="D161" s="229" t="s">
        <v>133</v>
      </c>
      <c r="E161" s="236" t="s">
        <v>1</v>
      </c>
      <c r="F161" s="237" t="s">
        <v>172</v>
      </c>
      <c r="G161" s="235"/>
      <c r="H161" s="236" t="s">
        <v>1</v>
      </c>
      <c r="I161" s="238"/>
      <c r="J161" s="235"/>
      <c r="K161" s="235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133</v>
      </c>
      <c r="AU161" s="243" t="s">
        <v>84</v>
      </c>
      <c r="AV161" s="13" t="s">
        <v>82</v>
      </c>
      <c r="AW161" s="13" t="s">
        <v>30</v>
      </c>
      <c r="AX161" s="13" t="s">
        <v>74</v>
      </c>
      <c r="AY161" s="243" t="s">
        <v>113</v>
      </c>
    </row>
    <row r="162" s="14" customFormat="1">
      <c r="A162" s="14"/>
      <c r="B162" s="244"/>
      <c r="C162" s="245"/>
      <c r="D162" s="229" t="s">
        <v>133</v>
      </c>
      <c r="E162" s="246" t="s">
        <v>1</v>
      </c>
      <c r="F162" s="247" t="s">
        <v>173</v>
      </c>
      <c r="G162" s="245"/>
      <c r="H162" s="248">
        <v>17.600000000000001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133</v>
      </c>
      <c r="AU162" s="254" t="s">
        <v>84</v>
      </c>
      <c r="AV162" s="14" t="s">
        <v>84</v>
      </c>
      <c r="AW162" s="14" t="s">
        <v>30</v>
      </c>
      <c r="AX162" s="14" t="s">
        <v>74</v>
      </c>
      <c r="AY162" s="254" t="s">
        <v>113</v>
      </c>
    </row>
    <row r="163" s="14" customFormat="1">
      <c r="A163" s="14"/>
      <c r="B163" s="244"/>
      <c r="C163" s="245"/>
      <c r="D163" s="229" t="s">
        <v>133</v>
      </c>
      <c r="E163" s="246" t="s">
        <v>1</v>
      </c>
      <c r="F163" s="247" t="s">
        <v>174</v>
      </c>
      <c r="G163" s="245"/>
      <c r="H163" s="248">
        <v>15.199999999999999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133</v>
      </c>
      <c r="AU163" s="254" t="s">
        <v>84</v>
      </c>
      <c r="AV163" s="14" t="s">
        <v>84</v>
      </c>
      <c r="AW163" s="14" t="s">
        <v>30</v>
      </c>
      <c r="AX163" s="14" t="s">
        <v>74</v>
      </c>
      <c r="AY163" s="254" t="s">
        <v>113</v>
      </c>
    </row>
    <row r="164" s="13" customFormat="1">
      <c r="A164" s="13"/>
      <c r="B164" s="234"/>
      <c r="C164" s="235"/>
      <c r="D164" s="229" t="s">
        <v>133</v>
      </c>
      <c r="E164" s="236" t="s">
        <v>1</v>
      </c>
      <c r="F164" s="237" t="s">
        <v>175</v>
      </c>
      <c r="G164" s="235"/>
      <c r="H164" s="236" t="s">
        <v>1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133</v>
      </c>
      <c r="AU164" s="243" t="s">
        <v>84</v>
      </c>
      <c r="AV164" s="13" t="s">
        <v>82</v>
      </c>
      <c r="AW164" s="13" t="s">
        <v>30</v>
      </c>
      <c r="AX164" s="13" t="s">
        <v>74</v>
      </c>
      <c r="AY164" s="243" t="s">
        <v>113</v>
      </c>
    </row>
    <row r="165" s="14" customFormat="1">
      <c r="A165" s="14"/>
      <c r="B165" s="244"/>
      <c r="C165" s="245"/>
      <c r="D165" s="229" t="s">
        <v>133</v>
      </c>
      <c r="E165" s="246" t="s">
        <v>1</v>
      </c>
      <c r="F165" s="247" t="s">
        <v>176</v>
      </c>
      <c r="G165" s="245"/>
      <c r="H165" s="248">
        <v>25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133</v>
      </c>
      <c r="AU165" s="254" t="s">
        <v>84</v>
      </c>
      <c r="AV165" s="14" t="s">
        <v>84</v>
      </c>
      <c r="AW165" s="14" t="s">
        <v>30</v>
      </c>
      <c r="AX165" s="14" t="s">
        <v>74</v>
      </c>
      <c r="AY165" s="254" t="s">
        <v>113</v>
      </c>
    </row>
    <row r="166" s="14" customFormat="1">
      <c r="A166" s="14"/>
      <c r="B166" s="244"/>
      <c r="C166" s="245"/>
      <c r="D166" s="229" t="s">
        <v>133</v>
      </c>
      <c r="E166" s="246" t="s">
        <v>1</v>
      </c>
      <c r="F166" s="247" t="s">
        <v>177</v>
      </c>
      <c r="G166" s="245"/>
      <c r="H166" s="248">
        <v>38.960000000000001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133</v>
      </c>
      <c r="AU166" s="254" t="s">
        <v>84</v>
      </c>
      <c r="AV166" s="14" t="s">
        <v>84</v>
      </c>
      <c r="AW166" s="14" t="s">
        <v>30</v>
      </c>
      <c r="AX166" s="14" t="s">
        <v>74</v>
      </c>
      <c r="AY166" s="254" t="s">
        <v>113</v>
      </c>
    </row>
    <row r="167" s="15" customFormat="1">
      <c r="A167" s="15"/>
      <c r="B167" s="255"/>
      <c r="C167" s="256"/>
      <c r="D167" s="229" t="s">
        <v>133</v>
      </c>
      <c r="E167" s="257" t="s">
        <v>1</v>
      </c>
      <c r="F167" s="258" t="s">
        <v>137</v>
      </c>
      <c r="G167" s="256"/>
      <c r="H167" s="259">
        <v>96.759999999999991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5" t="s">
        <v>133</v>
      </c>
      <c r="AU167" s="265" t="s">
        <v>84</v>
      </c>
      <c r="AV167" s="15" t="s">
        <v>120</v>
      </c>
      <c r="AW167" s="15" t="s">
        <v>30</v>
      </c>
      <c r="AX167" s="15" t="s">
        <v>82</v>
      </c>
      <c r="AY167" s="265" t="s">
        <v>113</v>
      </c>
    </row>
    <row r="168" s="2" customFormat="1" ht="14.4" customHeight="1">
      <c r="A168" s="38"/>
      <c r="B168" s="39"/>
      <c r="C168" s="266" t="s">
        <v>178</v>
      </c>
      <c r="D168" s="266" t="s">
        <v>139</v>
      </c>
      <c r="E168" s="267" t="s">
        <v>179</v>
      </c>
      <c r="F168" s="268" t="s">
        <v>180</v>
      </c>
      <c r="G168" s="269" t="s">
        <v>142</v>
      </c>
      <c r="H168" s="270">
        <v>3.6440000000000001</v>
      </c>
      <c r="I168" s="271"/>
      <c r="J168" s="272">
        <f>ROUND(I168*H168,1)</f>
        <v>0</v>
      </c>
      <c r="K168" s="273"/>
      <c r="L168" s="274"/>
      <c r="M168" s="275" t="s">
        <v>1</v>
      </c>
      <c r="N168" s="276" t="s">
        <v>39</v>
      </c>
      <c r="O168" s="91"/>
      <c r="P168" s="225">
        <f>O168*H168</f>
        <v>0</v>
      </c>
      <c r="Q168" s="225">
        <v>0.55000000000000004</v>
      </c>
      <c r="R168" s="225">
        <f>Q168*H168</f>
        <v>2.0042000000000004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143</v>
      </c>
      <c r="AT168" s="227" t="s">
        <v>139</v>
      </c>
      <c r="AU168" s="227" t="s">
        <v>84</v>
      </c>
      <c r="AY168" s="17" t="s">
        <v>113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82</v>
      </c>
      <c r="BK168" s="228">
        <f>ROUND(I168*H168,1)</f>
        <v>0</v>
      </c>
      <c r="BL168" s="17" t="s">
        <v>131</v>
      </c>
      <c r="BM168" s="227" t="s">
        <v>181</v>
      </c>
    </row>
    <row r="169" s="2" customFormat="1">
      <c r="A169" s="38"/>
      <c r="B169" s="39"/>
      <c r="C169" s="40"/>
      <c r="D169" s="229" t="s">
        <v>122</v>
      </c>
      <c r="E169" s="40"/>
      <c r="F169" s="230" t="s">
        <v>145</v>
      </c>
      <c r="G169" s="40"/>
      <c r="H169" s="40"/>
      <c r="I169" s="231"/>
      <c r="J169" s="40"/>
      <c r="K169" s="40"/>
      <c r="L169" s="44"/>
      <c r="M169" s="232"/>
      <c r="N169" s="23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122</v>
      </c>
      <c r="AU169" s="17" t="s">
        <v>84</v>
      </c>
    </row>
    <row r="170" s="13" customFormat="1">
      <c r="A170" s="13"/>
      <c r="B170" s="234"/>
      <c r="C170" s="235"/>
      <c r="D170" s="229" t="s">
        <v>133</v>
      </c>
      <c r="E170" s="236" t="s">
        <v>1</v>
      </c>
      <c r="F170" s="237" t="s">
        <v>172</v>
      </c>
      <c r="G170" s="235"/>
      <c r="H170" s="236" t="s">
        <v>1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133</v>
      </c>
      <c r="AU170" s="243" t="s">
        <v>84</v>
      </c>
      <c r="AV170" s="13" t="s">
        <v>82</v>
      </c>
      <c r="AW170" s="13" t="s">
        <v>30</v>
      </c>
      <c r="AX170" s="13" t="s">
        <v>74</v>
      </c>
      <c r="AY170" s="243" t="s">
        <v>113</v>
      </c>
    </row>
    <row r="171" s="14" customFormat="1">
      <c r="A171" s="14"/>
      <c r="B171" s="244"/>
      <c r="C171" s="245"/>
      <c r="D171" s="229" t="s">
        <v>133</v>
      </c>
      <c r="E171" s="246" t="s">
        <v>1</v>
      </c>
      <c r="F171" s="247" t="s">
        <v>182</v>
      </c>
      <c r="G171" s="245"/>
      <c r="H171" s="248">
        <v>0.56999999999999995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133</v>
      </c>
      <c r="AU171" s="254" t="s">
        <v>84</v>
      </c>
      <c r="AV171" s="14" t="s">
        <v>84</v>
      </c>
      <c r="AW171" s="14" t="s">
        <v>30</v>
      </c>
      <c r="AX171" s="14" t="s">
        <v>74</v>
      </c>
      <c r="AY171" s="254" t="s">
        <v>113</v>
      </c>
    </row>
    <row r="172" s="14" customFormat="1">
      <c r="A172" s="14"/>
      <c r="B172" s="244"/>
      <c r="C172" s="245"/>
      <c r="D172" s="229" t="s">
        <v>133</v>
      </c>
      <c r="E172" s="246" t="s">
        <v>1</v>
      </c>
      <c r="F172" s="247" t="s">
        <v>183</v>
      </c>
      <c r="G172" s="245"/>
      <c r="H172" s="248">
        <v>0.49199999999999999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133</v>
      </c>
      <c r="AU172" s="254" t="s">
        <v>84</v>
      </c>
      <c r="AV172" s="14" t="s">
        <v>84</v>
      </c>
      <c r="AW172" s="14" t="s">
        <v>30</v>
      </c>
      <c r="AX172" s="14" t="s">
        <v>74</v>
      </c>
      <c r="AY172" s="254" t="s">
        <v>113</v>
      </c>
    </row>
    <row r="173" s="13" customFormat="1">
      <c r="A173" s="13"/>
      <c r="B173" s="234"/>
      <c r="C173" s="235"/>
      <c r="D173" s="229" t="s">
        <v>133</v>
      </c>
      <c r="E173" s="236" t="s">
        <v>1</v>
      </c>
      <c r="F173" s="237" t="s">
        <v>175</v>
      </c>
      <c r="G173" s="235"/>
      <c r="H173" s="236" t="s">
        <v>1</v>
      </c>
      <c r="I173" s="238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133</v>
      </c>
      <c r="AU173" s="243" t="s">
        <v>84</v>
      </c>
      <c r="AV173" s="13" t="s">
        <v>82</v>
      </c>
      <c r="AW173" s="13" t="s">
        <v>30</v>
      </c>
      <c r="AX173" s="13" t="s">
        <v>74</v>
      </c>
      <c r="AY173" s="243" t="s">
        <v>113</v>
      </c>
    </row>
    <row r="174" s="14" customFormat="1">
      <c r="A174" s="14"/>
      <c r="B174" s="244"/>
      <c r="C174" s="245"/>
      <c r="D174" s="229" t="s">
        <v>133</v>
      </c>
      <c r="E174" s="246" t="s">
        <v>1</v>
      </c>
      <c r="F174" s="247" t="s">
        <v>184</v>
      </c>
      <c r="G174" s="245"/>
      <c r="H174" s="248">
        <v>0.88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133</v>
      </c>
      <c r="AU174" s="254" t="s">
        <v>84</v>
      </c>
      <c r="AV174" s="14" t="s">
        <v>84</v>
      </c>
      <c r="AW174" s="14" t="s">
        <v>30</v>
      </c>
      <c r="AX174" s="14" t="s">
        <v>74</v>
      </c>
      <c r="AY174" s="254" t="s">
        <v>113</v>
      </c>
    </row>
    <row r="175" s="14" customFormat="1">
      <c r="A175" s="14"/>
      <c r="B175" s="244"/>
      <c r="C175" s="245"/>
      <c r="D175" s="229" t="s">
        <v>133</v>
      </c>
      <c r="E175" s="246" t="s">
        <v>1</v>
      </c>
      <c r="F175" s="247" t="s">
        <v>185</v>
      </c>
      <c r="G175" s="245"/>
      <c r="H175" s="248">
        <v>1.371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133</v>
      </c>
      <c r="AU175" s="254" t="s">
        <v>84</v>
      </c>
      <c r="AV175" s="14" t="s">
        <v>84</v>
      </c>
      <c r="AW175" s="14" t="s">
        <v>30</v>
      </c>
      <c r="AX175" s="14" t="s">
        <v>74</v>
      </c>
      <c r="AY175" s="254" t="s">
        <v>113</v>
      </c>
    </row>
    <row r="176" s="15" customFormat="1">
      <c r="A176" s="15"/>
      <c r="B176" s="255"/>
      <c r="C176" s="256"/>
      <c r="D176" s="229" t="s">
        <v>133</v>
      </c>
      <c r="E176" s="257" t="s">
        <v>1</v>
      </c>
      <c r="F176" s="258" t="s">
        <v>137</v>
      </c>
      <c r="G176" s="256"/>
      <c r="H176" s="259">
        <v>3.3129999999999997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133</v>
      </c>
      <c r="AU176" s="265" t="s">
        <v>84</v>
      </c>
      <c r="AV176" s="15" t="s">
        <v>120</v>
      </c>
      <c r="AW176" s="15" t="s">
        <v>30</v>
      </c>
      <c r="AX176" s="15" t="s">
        <v>82</v>
      </c>
      <c r="AY176" s="265" t="s">
        <v>113</v>
      </c>
    </row>
    <row r="177" s="14" customFormat="1">
      <c r="A177" s="14"/>
      <c r="B177" s="244"/>
      <c r="C177" s="245"/>
      <c r="D177" s="229" t="s">
        <v>133</v>
      </c>
      <c r="E177" s="245"/>
      <c r="F177" s="247" t="s">
        <v>186</v>
      </c>
      <c r="G177" s="245"/>
      <c r="H177" s="248">
        <v>3.6440000000000001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133</v>
      </c>
      <c r="AU177" s="254" t="s">
        <v>84</v>
      </c>
      <c r="AV177" s="14" t="s">
        <v>84</v>
      </c>
      <c r="AW177" s="14" t="s">
        <v>4</v>
      </c>
      <c r="AX177" s="14" t="s">
        <v>82</v>
      </c>
      <c r="AY177" s="254" t="s">
        <v>113</v>
      </c>
    </row>
    <row r="178" s="2" customFormat="1" ht="24.15" customHeight="1">
      <c r="A178" s="38"/>
      <c r="B178" s="39"/>
      <c r="C178" s="215" t="s">
        <v>187</v>
      </c>
      <c r="D178" s="215" t="s">
        <v>116</v>
      </c>
      <c r="E178" s="216" t="s">
        <v>188</v>
      </c>
      <c r="F178" s="217" t="s">
        <v>189</v>
      </c>
      <c r="G178" s="218" t="s">
        <v>142</v>
      </c>
      <c r="H178" s="219">
        <v>7.3440000000000003</v>
      </c>
      <c r="I178" s="220"/>
      <c r="J178" s="221">
        <f>ROUND(I178*H178,1)</f>
        <v>0</v>
      </c>
      <c r="K178" s="222"/>
      <c r="L178" s="44"/>
      <c r="M178" s="223" t="s">
        <v>1</v>
      </c>
      <c r="N178" s="224" t="s">
        <v>39</v>
      </c>
      <c r="O178" s="91"/>
      <c r="P178" s="225">
        <f>O178*H178</f>
        <v>0</v>
      </c>
      <c r="Q178" s="225">
        <v>0.023369999999999998</v>
      </c>
      <c r="R178" s="225">
        <f>Q178*H178</f>
        <v>0.17162928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131</v>
      </c>
      <c r="AT178" s="227" t="s">
        <v>116</v>
      </c>
      <c r="AU178" s="227" t="s">
        <v>84</v>
      </c>
      <c r="AY178" s="17" t="s">
        <v>113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82</v>
      </c>
      <c r="BK178" s="228">
        <f>ROUND(I178*H178,1)</f>
        <v>0</v>
      </c>
      <c r="BL178" s="17" t="s">
        <v>131</v>
      </c>
      <c r="BM178" s="227" t="s">
        <v>190</v>
      </c>
    </row>
    <row r="179" s="14" customFormat="1">
      <c r="A179" s="14"/>
      <c r="B179" s="244"/>
      <c r="C179" s="245"/>
      <c r="D179" s="229" t="s">
        <v>133</v>
      </c>
      <c r="E179" s="246" t="s">
        <v>1</v>
      </c>
      <c r="F179" s="247" t="s">
        <v>191</v>
      </c>
      <c r="G179" s="245"/>
      <c r="H179" s="248">
        <v>7.3440000000000003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133</v>
      </c>
      <c r="AU179" s="254" t="s">
        <v>84</v>
      </c>
      <c r="AV179" s="14" t="s">
        <v>84</v>
      </c>
      <c r="AW179" s="14" t="s">
        <v>30</v>
      </c>
      <c r="AX179" s="14" t="s">
        <v>74</v>
      </c>
      <c r="AY179" s="254" t="s">
        <v>113</v>
      </c>
    </row>
    <row r="180" s="15" customFormat="1">
      <c r="A180" s="15"/>
      <c r="B180" s="255"/>
      <c r="C180" s="256"/>
      <c r="D180" s="229" t="s">
        <v>133</v>
      </c>
      <c r="E180" s="257" t="s">
        <v>1</v>
      </c>
      <c r="F180" s="258" t="s">
        <v>137</v>
      </c>
      <c r="G180" s="256"/>
      <c r="H180" s="259">
        <v>7.3440000000000003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133</v>
      </c>
      <c r="AU180" s="265" t="s">
        <v>84</v>
      </c>
      <c r="AV180" s="15" t="s">
        <v>120</v>
      </c>
      <c r="AW180" s="15" t="s">
        <v>30</v>
      </c>
      <c r="AX180" s="15" t="s">
        <v>82</v>
      </c>
      <c r="AY180" s="265" t="s">
        <v>113</v>
      </c>
    </row>
    <row r="181" s="2" customFormat="1" ht="24.15" customHeight="1">
      <c r="A181" s="38"/>
      <c r="B181" s="39"/>
      <c r="C181" s="215" t="s">
        <v>192</v>
      </c>
      <c r="D181" s="215" t="s">
        <v>116</v>
      </c>
      <c r="E181" s="216" t="s">
        <v>193</v>
      </c>
      <c r="F181" s="217" t="s">
        <v>194</v>
      </c>
      <c r="G181" s="218" t="s">
        <v>195</v>
      </c>
      <c r="H181" s="219">
        <v>4.2110000000000003</v>
      </c>
      <c r="I181" s="220"/>
      <c r="J181" s="221">
        <f>ROUND(I181*H181,1)</f>
        <v>0</v>
      </c>
      <c r="K181" s="222"/>
      <c r="L181" s="44"/>
      <c r="M181" s="223" t="s">
        <v>1</v>
      </c>
      <c r="N181" s="224" t="s">
        <v>39</v>
      </c>
      <c r="O181" s="91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131</v>
      </c>
      <c r="AT181" s="227" t="s">
        <v>116</v>
      </c>
      <c r="AU181" s="227" t="s">
        <v>84</v>
      </c>
      <c r="AY181" s="17" t="s">
        <v>113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82</v>
      </c>
      <c r="BK181" s="228">
        <f>ROUND(I181*H181,1)</f>
        <v>0</v>
      </c>
      <c r="BL181" s="17" t="s">
        <v>131</v>
      </c>
      <c r="BM181" s="227" t="s">
        <v>196</v>
      </c>
    </row>
    <row r="182" s="12" customFormat="1" ht="22.8" customHeight="1">
      <c r="A182" s="12"/>
      <c r="B182" s="199"/>
      <c r="C182" s="200"/>
      <c r="D182" s="201" t="s">
        <v>73</v>
      </c>
      <c r="E182" s="213" t="s">
        <v>197</v>
      </c>
      <c r="F182" s="213" t="s">
        <v>198</v>
      </c>
      <c r="G182" s="200"/>
      <c r="H182" s="200"/>
      <c r="I182" s="203"/>
      <c r="J182" s="214">
        <f>BK182</f>
        <v>0</v>
      </c>
      <c r="K182" s="200"/>
      <c r="L182" s="205"/>
      <c r="M182" s="206"/>
      <c r="N182" s="207"/>
      <c r="O182" s="207"/>
      <c r="P182" s="208">
        <f>SUM(P183:P201)</f>
        <v>0</v>
      </c>
      <c r="Q182" s="207"/>
      <c r="R182" s="208">
        <f>SUM(R183:R201)</f>
        <v>0.075637100000000013</v>
      </c>
      <c r="S182" s="207"/>
      <c r="T182" s="209">
        <f>SUM(T183:T201)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0" t="s">
        <v>84</v>
      </c>
      <c r="AT182" s="211" t="s">
        <v>73</v>
      </c>
      <c r="AU182" s="211" t="s">
        <v>82</v>
      </c>
      <c r="AY182" s="210" t="s">
        <v>113</v>
      </c>
      <c r="BK182" s="212">
        <f>SUM(BK183:BK201)</f>
        <v>0</v>
      </c>
    </row>
    <row r="183" s="2" customFormat="1" ht="24.15" customHeight="1">
      <c r="A183" s="38"/>
      <c r="B183" s="39"/>
      <c r="C183" s="215" t="s">
        <v>114</v>
      </c>
      <c r="D183" s="215" t="s">
        <v>116</v>
      </c>
      <c r="E183" s="216" t="s">
        <v>199</v>
      </c>
      <c r="F183" s="217" t="s">
        <v>200</v>
      </c>
      <c r="G183" s="218" t="s">
        <v>201</v>
      </c>
      <c r="H183" s="219">
        <v>160.93000000000001</v>
      </c>
      <c r="I183" s="220"/>
      <c r="J183" s="221">
        <f>ROUND(I183*H183,1)</f>
        <v>0</v>
      </c>
      <c r="K183" s="222"/>
      <c r="L183" s="44"/>
      <c r="M183" s="223" t="s">
        <v>1</v>
      </c>
      <c r="N183" s="224" t="s">
        <v>39</v>
      </c>
      <c r="O183" s="91"/>
      <c r="P183" s="225">
        <f>O183*H183</f>
        <v>0</v>
      </c>
      <c r="Q183" s="225">
        <v>0.00022000000000000001</v>
      </c>
      <c r="R183" s="225">
        <f>Q183*H183</f>
        <v>0.035404600000000001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131</v>
      </c>
      <c r="AT183" s="227" t="s">
        <v>116</v>
      </c>
      <c r="AU183" s="227" t="s">
        <v>84</v>
      </c>
      <c r="AY183" s="17" t="s">
        <v>113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82</v>
      </c>
      <c r="BK183" s="228">
        <f>ROUND(I183*H183,1)</f>
        <v>0</v>
      </c>
      <c r="BL183" s="17" t="s">
        <v>131</v>
      </c>
      <c r="BM183" s="227" t="s">
        <v>202</v>
      </c>
    </row>
    <row r="184" s="13" customFormat="1">
      <c r="A184" s="13"/>
      <c r="B184" s="234"/>
      <c r="C184" s="235"/>
      <c r="D184" s="229" t="s">
        <v>133</v>
      </c>
      <c r="E184" s="236" t="s">
        <v>1</v>
      </c>
      <c r="F184" s="237" t="s">
        <v>134</v>
      </c>
      <c r="G184" s="235"/>
      <c r="H184" s="236" t="s">
        <v>1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133</v>
      </c>
      <c r="AU184" s="243" t="s">
        <v>84</v>
      </c>
      <c r="AV184" s="13" t="s">
        <v>82</v>
      </c>
      <c r="AW184" s="13" t="s">
        <v>30</v>
      </c>
      <c r="AX184" s="13" t="s">
        <v>74</v>
      </c>
      <c r="AY184" s="243" t="s">
        <v>113</v>
      </c>
    </row>
    <row r="185" s="14" customFormat="1">
      <c r="A185" s="14"/>
      <c r="B185" s="244"/>
      <c r="C185" s="245"/>
      <c r="D185" s="229" t="s">
        <v>133</v>
      </c>
      <c r="E185" s="246" t="s">
        <v>1</v>
      </c>
      <c r="F185" s="247" t="s">
        <v>203</v>
      </c>
      <c r="G185" s="245"/>
      <c r="H185" s="248">
        <v>4.032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133</v>
      </c>
      <c r="AU185" s="254" t="s">
        <v>84</v>
      </c>
      <c r="AV185" s="14" t="s">
        <v>84</v>
      </c>
      <c r="AW185" s="14" t="s">
        <v>30</v>
      </c>
      <c r="AX185" s="14" t="s">
        <v>74</v>
      </c>
      <c r="AY185" s="254" t="s">
        <v>113</v>
      </c>
    </row>
    <row r="186" s="14" customFormat="1">
      <c r="A186" s="14"/>
      <c r="B186" s="244"/>
      <c r="C186" s="245"/>
      <c r="D186" s="229" t="s">
        <v>133</v>
      </c>
      <c r="E186" s="246" t="s">
        <v>1</v>
      </c>
      <c r="F186" s="247" t="s">
        <v>204</v>
      </c>
      <c r="G186" s="245"/>
      <c r="H186" s="248">
        <v>14.4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133</v>
      </c>
      <c r="AU186" s="254" t="s">
        <v>84</v>
      </c>
      <c r="AV186" s="14" t="s">
        <v>84</v>
      </c>
      <c r="AW186" s="14" t="s">
        <v>30</v>
      </c>
      <c r="AX186" s="14" t="s">
        <v>74</v>
      </c>
      <c r="AY186" s="254" t="s">
        <v>113</v>
      </c>
    </row>
    <row r="187" s="13" customFormat="1">
      <c r="A187" s="13"/>
      <c r="B187" s="234"/>
      <c r="C187" s="235"/>
      <c r="D187" s="229" t="s">
        <v>133</v>
      </c>
      <c r="E187" s="236" t="s">
        <v>1</v>
      </c>
      <c r="F187" s="237" t="s">
        <v>152</v>
      </c>
      <c r="G187" s="235"/>
      <c r="H187" s="236" t="s">
        <v>1</v>
      </c>
      <c r="I187" s="238"/>
      <c r="J187" s="235"/>
      <c r="K187" s="235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133</v>
      </c>
      <c r="AU187" s="243" t="s">
        <v>84</v>
      </c>
      <c r="AV187" s="13" t="s">
        <v>82</v>
      </c>
      <c r="AW187" s="13" t="s">
        <v>30</v>
      </c>
      <c r="AX187" s="13" t="s">
        <v>74</v>
      </c>
      <c r="AY187" s="243" t="s">
        <v>113</v>
      </c>
    </row>
    <row r="188" s="13" customFormat="1">
      <c r="A188" s="13"/>
      <c r="B188" s="234"/>
      <c r="C188" s="235"/>
      <c r="D188" s="229" t="s">
        <v>133</v>
      </c>
      <c r="E188" s="236" t="s">
        <v>1</v>
      </c>
      <c r="F188" s="237" t="s">
        <v>153</v>
      </c>
      <c r="G188" s="235"/>
      <c r="H188" s="236" t="s">
        <v>1</v>
      </c>
      <c r="I188" s="238"/>
      <c r="J188" s="235"/>
      <c r="K188" s="235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133</v>
      </c>
      <c r="AU188" s="243" t="s">
        <v>84</v>
      </c>
      <c r="AV188" s="13" t="s">
        <v>82</v>
      </c>
      <c r="AW188" s="13" t="s">
        <v>30</v>
      </c>
      <c r="AX188" s="13" t="s">
        <v>74</v>
      </c>
      <c r="AY188" s="243" t="s">
        <v>113</v>
      </c>
    </row>
    <row r="189" s="14" customFormat="1">
      <c r="A189" s="14"/>
      <c r="B189" s="244"/>
      <c r="C189" s="245"/>
      <c r="D189" s="229" t="s">
        <v>133</v>
      </c>
      <c r="E189" s="246" t="s">
        <v>1</v>
      </c>
      <c r="F189" s="247" t="s">
        <v>205</v>
      </c>
      <c r="G189" s="245"/>
      <c r="H189" s="248">
        <v>13.44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133</v>
      </c>
      <c r="AU189" s="254" t="s">
        <v>84</v>
      </c>
      <c r="AV189" s="14" t="s">
        <v>84</v>
      </c>
      <c r="AW189" s="14" t="s">
        <v>30</v>
      </c>
      <c r="AX189" s="14" t="s">
        <v>74</v>
      </c>
      <c r="AY189" s="254" t="s">
        <v>113</v>
      </c>
    </row>
    <row r="190" s="14" customFormat="1">
      <c r="A190" s="14"/>
      <c r="B190" s="244"/>
      <c r="C190" s="245"/>
      <c r="D190" s="229" t="s">
        <v>133</v>
      </c>
      <c r="E190" s="246" t="s">
        <v>1</v>
      </c>
      <c r="F190" s="247" t="s">
        <v>206</v>
      </c>
      <c r="G190" s="245"/>
      <c r="H190" s="248">
        <v>6.0800000000000001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133</v>
      </c>
      <c r="AU190" s="254" t="s">
        <v>84</v>
      </c>
      <c r="AV190" s="14" t="s">
        <v>84</v>
      </c>
      <c r="AW190" s="14" t="s">
        <v>30</v>
      </c>
      <c r="AX190" s="14" t="s">
        <v>74</v>
      </c>
      <c r="AY190" s="254" t="s">
        <v>113</v>
      </c>
    </row>
    <row r="191" s="14" customFormat="1">
      <c r="A191" s="14"/>
      <c r="B191" s="244"/>
      <c r="C191" s="245"/>
      <c r="D191" s="229" t="s">
        <v>133</v>
      </c>
      <c r="E191" s="246" t="s">
        <v>1</v>
      </c>
      <c r="F191" s="247" t="s">
        <v>207</v>
      </c>
      <c r="G191" s="245"/>
      <c r="H191" s="248">
        <v>9.4079999999999995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133</v>
      </c>
      <c r="AU191" s="254" t="s">
        <v>84</v>
      </c>
      <c r="AV191" s="14" t="s">
        <v>84</v>
      </c>
      <c r="AW191" s="14" t="s">
        <v>30</v>
      </c>
      <c r="AX191" s="14" t="s">
        <v>74</v>
      </c>
      <c r="AY191" s="254" t="s">
        <v>113</v>
      </c>
    </row>
    <row r="192" s="13" customFormat="1">
      <c r="A192" s="13"/>
      <c r="B192" s="234"/>
      <c r="C192" s="235"/>
      <c r="D192" s="229" t="s">
        <v>133</v>
      </c>
      <c r="E192" s="236" t="s">
        <v>1</v>
      </c>
      <c r="F192" s="237" t="s">
        <v>157</v>
      </c>
      <c r="G192" s="235"/>
      <c r="H192" s="236" t="s">
        <v>1</v>
      </c>
      <c r="I192" s="238"/>
      <c r="J192" s="235"/>
      <c r="K192" s="235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133</v>
      </c>
      <c r="AU192" s="243" t="s">
        <v>84</v>
      </c>
      <c r="AV192" s="13" t="s">
        <v>82</v>
      </c>
      <c r="AW192" s="13" t="s">
        <v>30</v>
      </c>
      <c r="AX192" s="13" t="s">
        <v>74</v>
      </c>
      <c r="AY192" s="243" t="s">
        <v>113</v>
      </c>
    </row>
    <row r="193" s="14" customFormat="1">
      <c r="A193" s="14"/>
      <c r="B193" s="244"/>
      <c r="C193" s="245"/>
      <c r="D193" s="229" t="s">
        <v>133</v>
      </c>
      <c r="E193" s="246" t="s">
        <v>1</v>
      </c>
      <c r="F193" s="247" t="s">
        <v>208</v>
      </c>
      <c r="G193" s="245"/>
      <c r="H193" s="248">
        <v>41.344000000000001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133</v>
      </c>
      <c r="AU193" s="254" t="s">
        <v>84</v>
      </c>
      <c r="AV193" s="14" t="s">
        <v>84</v>
      </c>
      <c r="AW193" s="14" t="s">
        <v>30</v>
      </c>
      <c r="AX193" s="14" t="s">
        <v>74</v>
      </c>
      <c r="AY193" s="254" t="s">
        <v>113</v>
      </c>
    </row>
    <row r="194" s="13" customFormat="1">
      <c r="A194" s="13"/>
      <c r="B194" s="234"/>
      <c r="C194" s="235"/>
      <c r="D194" s="229" t="s">
        <v>133</v>
      </c>
      <c r="E194" s="236" t="s">
        <v>1</v>
      </c>
      <c r="F194" s="237" t="s">
        <v>172</v>
      </c>
      <c r="G194" s="235"/>
      <c r="H194" s="236" t="s">
        <v>1</v>
      </c>
      <c r="I194" s="238"/>
      <c r="J194" s="235"/>
      <c r="K194" s="235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133</v>
      </c>
      <c r="AU194" s="243" t="s">
        <v>84</v>
      </c>
      <c r="AV194" s="13" t="s">
        <v>82</v>
      </c>
      <c r="AW194" s="13" t="s">
        <v>30</v>
      </c>
      <c r="AX194" s="13" t="s">
        <v>74</v>
      </c>
      <c r="AY194" s="243" t="s">
        <v>113</v>
      </c>
    </row>
    <row r="195" s="14" customFormat="1">
      <c r="A195" s="14"/>
      <c r="B195" s="244"/>
      <c r="C195" s="245"/>
      <c r="D195" s="229" t="s">
        <v>133</v>
      </c>
      <c r="E195" s="246" t="s">
        <v>1</v>
      </c>
      <c r="F195" s="247" t="s">
        <v>209</v>
      </c>
      <c r="G195" s="245"/>
      <c r="H195" s="248">
        <v>12.672000000000001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133</v>
      </c>
      <c r="AU195" s="254" t="s">
        <v>84</v>
      </c>
      <c r="AV195" s="14" t="s">
        <v>84</v>
      </c>
      <c r="AW195" s="14" t="s">
        <v>30</v>
      </c>
      <c r="AX195" s="14" t="s">
        <v>74</v>
      </c>
      <c r="AY195" s="254" t="s">
        <v>113</v>
      </c>
    </row>
    <row r="196" s="14" customFormat="1">
      <c r="A196" s="14"/>
      <c r="B196" s="244"/>
      <c r="C196" s="245"/>
      <c r="D196" s="229" t="s">
        <v>133</v>
      </c>
      <c r="E196" s="246" t="s">
        <v>1</v>
      </c>
      <c r="F196" s="247" t="s">
        <v>210</v>
      </c>
      <c r="G196" s="245"/>
      <c r="H196" s="248">
        <v>10.944000000000001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133</v>
      </c>
      <c r="AU196" s="254" t="s">
        <v>84</v>
      </c>
      <c r="AV196" s="14" t="s">
        <v>84</v>
      </c>
      <c r="AW196" s="14" t="s">
        <v>30</v>
      </c>
      <c r="AX196" s="14" t="s">
        <v>74</v>
      </c>
      <c r="AY196" s="254" t="s">
        <v>113</v>
      </c>
    </row>
    <row r="197" s="13" customFormat="1">
      <c r="A197" s="13"/>
      <c r="B197" s="234"/>
      <c r="C197" s="235"/>
      <c r="D197" s="229" t="s">
        <v>133</v>
      </c>
      <c r="E197" s="236" t="s">
        <v>1</v>
      </c>
      <c r="F197" s="237" t="s">
        <v>175</v>
      </c>
      <c r="G197" s="235"/>
      <c r="H197" s="236" t="s">
        <v>1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133</v>
      </c>
      <c r="AU197" s="243" t="s">
        <v>84</v>
      </c>
      <c r="AV197" s="13" t="s">
        <v>82</v>
      </c>
      <c r="AW197" s="13" t="s">
        <v>30</v>
      </c>
      <c r="AX197" s="13" t="s">
        <v>74</v>
      </c>
      <c r="AY197" s="243" t="s">
        <v>113</v>
      </c>
    </row>
    <row r="198" s="14" customFormat="1">
      <c r="A198" s="14"/>
      <c r="B198" s="244"/>
      <c r="C198" s="245"/>
      <c r="D198" s="229" t="s">
        <v>133</v>
      </c>
      <c r="E198" s="246" t="s">
        <v>1</v>
      </c>
      <c r="F198" s="247" t="s">
        <v>211</v>
      </c>
      <c r="G198" s="245"/>
      <c r="H198" s="248">
        <v>19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133</v>
      </c>
      <c r="AU198" s="254" t="s">
        <v>84</v>
      </c>
      <c r="AV198" s="14" t="s">
        <v>84</v>
      </c>
      <c r="AW198" s="14" t="s">
        <v>30</v>
      </c>
      <c r="AX198" s="14" t="s">
        <v>74</v>
      </c>
      <c r="AY198" s="254" t="s">
        <v>113</v>
      </c>
    </row>
    <row r="199" s="14" customFormat="1">
      <c r="A199" s="14"/>
      <c r="B199" s="244"/>
      <c r="C199" s="245"/>
      <c r="D199" s="229" t="s">
        <v>133</v>
      </c>
      <c r="E199" s="246" t="s">
        <v>1</v>
      </c>
      <c r="F199" s="247" t="s">
        <v>212</v>
      </c>
      <c r="G199" s="245"/>
      <c r="H199" s="248">
        <v>29.609999999999999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133</v>
      </c>
      <c r="AU199" s="254" t="s">
        <v>84</v>
      </c>
      <c r="AV199" s="14" t="s">
        <v>84</v>
      </c>
      <c r="AW199" s="14" t="s">
        <v>30</v>
      </c>
      <c r="AX199" s="14" t="s">
        <v>74</v>
      </c>
      <c r="AY199" s="254" t="s">
        <v>113</v>
      </c>
    </row>
    <row r="200" s="15" customFormat="1">
      <c r="A200" s="15"/>
      <c r="B200" s="255"/>
      <c r="C200" s="256"/>
      <c r="D200" s="229" t="s">
        <v>133</v>
      </c>
      <c r="E200" s="257" t="s">
        <v>1</v>
      </c>
      <c r="F200" s="258" t="s">
        <v>137</v>
      </c>
      <c r="G200" s="256"/>
      <c r="H200" s="259">
        <v>160.93000000000001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133</v>
      </c>
      <c r="AU200" s="265" t="s">
        <v>84</v>
      </c>
      <c r="AV200" s="15" t="s">
        <v>120</v>
      </c>
      <c r="AW200" s="15" t="s">
        <v>30</v>
      </c>
      <c r="AX200" s="15" t="s">
        <v>82</v>
      </c>
      <c r="AY200" s="265" t="s">
        <v>113</v>
      </c>
    </row>
    <row r="201" s="2" customFormat="1" ht="24.15" customHeight="1">
      <c r="A201" s="38"/>
      <c r="B201" s="39"/>
      <c r="C201" s="215" t="s">
        <v>213</v>
      </c>
      <c r="D201" s="215" t="s">
        <v>116</v>
      </c>
      <c r="E201" s="216" t="s">
        <v>214</v>
      </c>
      <c r="F201" s="217" t="s">
        <v>215</v>
      </c>
      <c r="G201" s="218" t="s">
        <v>201</v>
      </c>
      <c r="H201" s="219">
        <v>160.93000000000001</v>
      </c>
      <c r="I201" s="220"/>
      <c r="J201" s="221">
        <f>ROUND(I201*H201,1)</f>
        <v>0</v>
      </c>
      <c r="K201" s="222"/>
      <c r="L201" s="44"/>
      <c r="M201" s="277" t="s">
        <v>1</v>
      </c>
      <c r="N201" s="278" t="s">
        <v>39</v>
      </c>
      <c r="O201" s="279"/>
      <c r="P201" s="280">
        <f>O201*H201</f>
        <v>0</v>
      </c>
      <c r="Q201" s="280">
        <v>0.00025000000000000001</v>
      </c>
      <c r="R201" s="280">
        <f>Q201*H201</f>
        <v>0.040232500000000004</v>
      </c>
      <c r="S201" s="280">
        <v>0</v>
      </c>
      <c r="T201" s="281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131</v>
      </c>
      <c r="AT201" s="227" t="s">
        <v>116</v>
      </c>
      <c r="AU201" s="227" t="s">
        <v>84</v>
      </c>
      <c r="AY201" s="17" t="s">
        <v>113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82</v>
      </c>
      <c r="BK201" s="228">
        <f>ROUND(I201*H201,1)</f>
        <v>0</v>
      </c>
      <c r="BL201" s="17" t="s">
        <v>131</v>
      </c>
      <c r="BM201" s="227" t="s">
        <v>216</v>
      </c>
    </row>
    <row r="202" s="2" customFormat="1" ht="6.96" customHeight="1">
      <c r="A202" s="38"/>
      <c r="B202" s="66"/>
      <c r="C202" s="67"/>
      <c r="D202" s="67"/>
      <c r="E202" s="67"/>
      <c r="F202" s="67"/>
      <c r="G202" s="67"/>
      <c r="H202" s="67"/>
      <c r="I202" s="67"/>
      <c r="J202" s="67"/>
      <c r="K202" s="67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rPn7DkiwIpGPJ7yFj805Ek/KRicGFzyq1O4Ze968BAMX/Fr6T3a3K5EPe7SxjMw0cJf6KOAppn+sTMUqZ6RWQg==" hashValue="72DoWMsr/YILvcgX88j+ZwgKi0qBuJ/TIiOD29ckZ5O+e9CPOecuTbG86m+Ei6Wfnu7V/piLxJDU5otyjfVr4g==" algorithmName="SHA-512" password="CC35"/>
  <autoFilter ref="C120:K20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CHALOUPKOVA-PC\radka.chaloupkova</dc:creator>
  <cp:lastModifiedBy>CHALOUPKOVA-PC\radka.chaloupkova</cp:lastModifiedBy>
  <dcterms:created xsi:type="dcterms:W3CDTF">2020-10-27T06:22:34Z</dcterms:created>
  <dcterms:modified xsi:type="dcterms:W3CDTF">2020-10-27T06:22:36Z</dcterms:modified>
</cp:coreProperties>
</file>